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5" sheetId="10" r:id="rId1"/>
    <sheet name="6" sheetId="9" r:id="rId2"/>
  </sheets>
  <definedNames>
    <definedName name="_xlnm.Print_Titles" localSheetId="0">'5'!$6:$7</definedName>
    <definedName name="_xlnm.Print_Titles" localSheetId="1">'6'!$7:$9</definedName>
    <definedName name="_xlnm.Print_Area" localSheetId="0">'5'!$A$1:$Q$64</definedName>
    <definedName name="_xlnm.Print_Area" localSheetId="1">'6'!$A$1:$K$17</definedName>
  </definedNames>
  <calcPr calcId="145621"/>
</workbook>
</file>

<file path=xl/calcChain.xml><?xml version="1.0" encoding="utf-8"?>
<calcChain xmlns="http://schemas.openxmlformats.org/spreadsheetml/2006/main">
  <c r="O11" i="10" l="1"/>
  <c r="P34" i="10" l="1"/>
  <c r="Q34" i="10"/>
  <c r="O9" i="10"/>
  <c r="O8" i="10" s="1"/>
  <c r="P11" i="10"/>
  <c r="Q11" i="10"/>
  <c r="Q9" i="10" s="1"/>
  <c r="Q8" i="10" s="1"/>
  <c r="O34" i="10"/>
  <c r="P9" i="10" l="1"/>
  <c r="P8" i="10" s="1"/>
  <c r="N34" i="10"/>
  <c r="N18" i="10" l="1"/>
  <c r="N11" i="10"/>
  <c r="N9" i="10" l="1"/>
  <c r="N8" i="10" s="1"/>
  <c r="R62" i="10"/>
  <c r="F10" i="9" l="1"/>
  <c r="F11" i="9"/>
  <c r="E10" i="9" l="1"/>
  <c r="F13" i="9" l="1"/>
  <c r="E12" i="9" l="1"/>
  <c r="E13" i="9"/>
  <c r="E14" i="9"/>
  <c r="E16" i="9"/>
  <c r="E11" i="9"/>
</calcChain>
</file>

<file path=xl/sharedStrings.xml><?xml version="1.0" encoding="utf-8"?>
<sst xmlns="http://schemas.openxmlformats.org/spreadsheetml/2006/main" count="270" uniqueCount="104">
  <si>
    <t>2</t>
  </si>
  <si>
    <t>Код бюджетной классификации</t>
  </si>
  <si>
    <t>ГРБС</t>
  </si>
  <si>
    <t>Рз</t>
  </si>
  <si>
    <t>Пр</t>
  </si>
  <si>
    <t>ЦС</t>
  </si>
  <si>
    <t>ВР</t>
  </si>
  <si>
    <t>Источник финансирования</t>
  </si>
  <si>
    <t>Оценка расходов, тыс. рублей</t>
  </si>
  <si>
    <t>Код аналитической программной классификации</t>
  </si>
  <si>
    <t>Пп</t>
  </si>
  <si>
    <t>ОМ</t>
  </si>
  <si>
    <t>М</t>
  </si>
  <si>
    <t>Всего</t>
  </si>
  <si>
    <t>Приложение 5</t>
  </si>
  <si>
    <t xml:space="preserve">Итого </t>
  </si>
  <si>
    <t>Наименование муниципальной программы, подпрограммы, основного мероприятия, мероприятия</t>
  </si>
  <si>
    <t>МП</t>
  </si>
  <si>
    <t>Расходы бюджета муниципального образования, тыс. рублей</t>
  </si>
  <si>
    <t>Наименование муниципальной программы, подпрограммы</t>
  </si>
  <si>
    <t>субвенции из бюджета Удмуртской Республики</t>
  </si>
  <si>
    <t>в том числе:</t>
  </si>
  <si>
    <t>субсидии из бюджета Удмуртской Республики</t>
  </si>
  <si>
    <t>2015 год</t>
  </si>
  <si>
    <t>2016 год</t>
  </si>
  <si>
    <t>2017 год</t>
  </si>
  <si>
    <t>2018 год</t>
  </si>
  <si>
    <t>2019 год</t>
  </si>
  <si>
    <t>07</t>
  </si>
  <si>
    <t>Ответственный исполнитель, соисполнители</t>
  </si>
  <si>
    <t>2020 год</t>
  </si>
  <si>
    <t>на 2015-2020 годы</t>
  </si>
  <si>
    <t>Прогнозная (справочная) оценка ресурсного обеспечения реализации муниципальной подпрограммы за счет всех источников финансирования</t>
  </si>
  <si>
    <t>Администрация муниципального образования "Глазовский район"</t>
  </si>
  <si>
    <t>к муниципальной программе</t>
  </si>
  <si>
    <t>Приложение 6</t>
  </si>
  <si>
    <t>МО "Глазовский район"</t>
  </si>
  <si>
    <t>Содержание и развитие жилищно-коммунальной инфраструктуры</t>
  </si>
  <si>
    <t>02</t>
  </si>
  <si>
    <t>Мероприятия в области коммунального хозяйства за счет средств, поступивших из бюджета МО "Адамское"</t>
  </si>
  <si>
    <t>Мероприятия в области коммунального хозяйства за счет средств, поступивших из бюджета МО "Верхнебогатырское"</t>
  </si>
  <si>
    <t>Мероприятия в области коммунального хозяйства за счет средств, поступивших из бюджета МО "Гулековское"</t>
  </si>
  <si>
    <t>Мероприятия в области коммунального хозяйства за счет средств, поступивших из бюджета МО "Качкашурское"</t>
  </si>
  <si>
    <t>Мероприятия в области коммунального хозяйства за счет средств, поступивших из бюджета МО "Кожильское"</t>
  </si>
  <si>
    <t>Мероприятия в области коммунального хозяйства за счет средств, поступивших из бюджета МО "Куреговское"</t>
  </si>
  <si>
    <t>Мероприятия в области коммунального хозяйства за счет средств, поступивших из бюджета МО "Октябрьское"</t>
  </si>
  <si>
    <t>Мероприятия в области коммунального хозяйства за счет средств, поступивших из бюджета МО "Парзинское"</t>
  </si>
  <si>
    <t>Мероприятия в области коммунального хозяйства за счет средств, поступивших из бюджета МО "Понинское"</t>
  </si>
  <si>
    <t>Мероприятия в области коммунального хозяйства за счет средств, поступивших из бюджета МО "Ураковское"</t>
  </si>
  <si>
    <t>Мероприятия в области коммунального хозяйства за счет средств, поступивших из бюджета МО "Штанигуртское"</t>
  </si>
  <si>
    <t>"Содержание и развитие жилищно-коммунальной инфраструктуры"</t>
  </si>
  <si>
    <t>бюджет муниципального образования "Глазовский район"</t>
  </si>
  <si>
    <t>бюджеты поселений, входящих в состав муниципального образования «Глазовский район»</t>
  </si>
  <si>
    <t>01</t>
  </si>
  <si>
    <t>Капитальный ремонт жилищного фонда</t>
  </si>
  <si>
    <t>Организация подготовки коммунального
 хозяйства к осенне-зимнему периоду (разработка и утверждение плана мероприятий по подготовке коммунального хозяйства к осенне-зимнему периоду; реализация плана мероприятий по подготовке коммунального хозяйства к осенне-зимнему периоду)</t>
  </si>
  <si>
    <t>Содержание объектов коммунального хозяйства</t>
  </si>
  <si>
    <t>03</t>
  </si>
  <si>
    <t>Переселение граждан из аварийного жилья</t>
  </si>
  <si>
    <t>Администрация 
поселения</t>
  </si>
  <si>
    <t>Администрация
муниципального образования "Глазовский район"</t>
  </si>
  <si>
    <t>05</t>
  </si>
  <si>
    <t>211</t>
  </si>
  <si>
    <t>субсидии из бюджета Удмуртской Республики, планируемые к привлечению</t>
  </si>
  <si>
    <t>0720295020</t>
  </si>
  <si>
    <t>0720295021</t>
  </si>
  <si>
    <t>414</t>
  </si>
  <si>
    <t>072030000</t>
  </si>
  <si>
    <t>07262210</t>
  </si>
  <si>
    <t>07262220</t>
  </si>
  <si>
    <t>07262230</t>
  </si>
  <si>
    <t>07262240</t>
  </si>
  <si>
    <t>07262250</t>
  </si>
  <si>
    <t>07262260</t>
  </si>
  <si>
    <t>07262270</t>
  </si>
  <si>
    <t>07262280</t>
  </si>
  <si>
    <t>07262290</t>
  </si>
  <si>
    <t>07263680</t>
  </si>
  <si>
    <t>07263690</t>
  </si>
  <si>
    <t>0720304221</t>
  </si>
  <si>
    <t>0720162100</t>
  </si>
  <si>
    <t>Поддержка мер  по обеспечению сбалансированности бюджета</t>
  </si>
  <si>
    <t>243          244                414</t>
  </si>
  <si>
    <t>1208,3                          40,0                            601,7</t>
  </si>
  <si>
    <t>Строительство и реконструкция 
объектов коммунальной инфраструктуры ( формирование заявок на строительство и реконструкцию объектов коммунальной инфраструктуры за счет бюджетных средств для включения в перечень объектов капитального строительства Удмуртской Республики)</t>
  </si>
  <si>
    <t>иные источники( дотация)</t>
  </si>
  <si>
    <t>Текущий ремонт жилищного фонда</t>
  </si>
  <si>
    <t>0720296020</t>
  </si>
  <si>
    <t xml:space="preserve">
0720296021
</t>
  </si>
  <si>
    <t>0720301440</t>
  </si>
  <si>
    <t>230</t>
  </si>
  <si>
    <t>14</t>
  </si>
  <si>
    <t>0720362200</t>
  </si>
  <si>
    <t>0720364080</t>
  </si>
  <si>
    <t>0720300820</t>
  </si>
  <si>
    <t xml:space="preserve"> 0720362200</t>
  </si>
  <si>
    <t>Капитальный, текущий ремонт  и содержание жилищного фонда</t>
  </si>
  <si>
    <t>07202S6021</t>
  </si>
  <si>
    <t>720262100</t>
  </si>
  <si>
    <t>0720266021</t>
  </si>
  <si>
    <t>07203S0820</t>
  </si>
  <si>
    <t>0720162110</t>
  </si>
  <si>
    <t>07203S1440</t>
  </si>
  <si>
    <t>0720364170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</si>
</sst>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.5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/>
    </xf>
    <xf numFmtId="0" fontId="1" fillId="2" borderId="0" xfId="0" applyFont="1" applyFill="1"/>
    <xf numFmtId="0" fontId="4" fillId="2" borderId="0" xfId="0" applyFont="1" applyFill="1"/>
    <xf numFmtId="0" fontId="4" fillId="2" borderId="4" xfId="0" applyFont="1" applyFill="1" applyBorder="1"/>
    <xf numFmtId="49" fontId="4" fillId="2" borderId="4" xfId="0" applyNumberFormat="1" applyFont="1" applyFill="1" applyBorder="1"/>
    <xf numFmtId="0" fontId="4" fillId="2" borderId="1" xfId="0" applyFont="1" applyFill="1" applyBorder="1"/>
    <xf numFmtId="0" fontId="7" fillId="2" borderId="4" xfId="0" applyFont="1" applyFill="1" applyBorder="1" applyAlignment="1">
      <alignment vertical="center" wrapText="1"/>
    </xf>
    <xf numFmtId="0" fontId="4" fillId="2" borderId="2" xfId="0" applyFont="1" applyFill="1" applyBorder="1"/>
    <xf numFmtId="0" fontId="11" fillId="2" borderId="1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wrapText="1"/>
    </xf>
    <xf numFmtId="0" fontId="12" fillId="2" borderId="4" xfId="0" applyFont="1" applyFill="1" applyBorder="1" applyAlignment="1">
      <alignment horizontal="center"/>
    </xf>
    <xf numFmtId="49" fontId="12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49" fontId="18" fillId="2" borderId="0" xfId="0" applyNumberFormat="1" applyFont="1" applyFill="1" applyAlignment="1">
      <alignment horizontal="center"/>
    </xf>
    <xf numFmtId="49" fontId="18" fillId="2" borderId="1" xfId="0" applyNumberFormat="1" applyFont="1" applyFill="1" applyBorder="1" applyAlignment="1">
      <alignment horizontal="center"/>
    </xf>
    <xf numFmtId="49" fontId="1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/>
    </xf>
    <xf numFmtId="4" fontId="0" fillId="2" borderId="0" xfId="0" applyNumberFormat="1" applyFill="1"/>
    <xf numFmtId="3" fontId="12" fillId="2" borderId="1" xfId="0" applyNumberFormat="1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0" fontId="1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5" fontId="4" fillId="2" borderId="0" xfId="0" applyNumberFormat="1" applyFont="1" applyFill="1"/>
    <xf numFmtId="0" fontId="11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0" fontId="11" fillId="3" borderId="7" xfId="0" applyFont="1" applyFill="1" applyBorder="1" applyAlignment="1">
      <alignment horizontal="right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49" fontId="16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wrapText="1"/>
    </xf>
    <xf numFmtId="0" fontId="17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12" fillId="2" borderId="1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49" fontId="16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/>
    </xf>
    <xf numFmtId="165" fontId="17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49" fontId="16" fillId="2" borderId="1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vertical="center" wrapText="1"/>
    </xf>
    <xf numFmtId="165" fontId="17" fillId="2" borderId="1" xfId="0" applyNumberFormat="1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vertical="center"/>
    </xf>
    <xf numFmtId="165" fontId="16" fillId="3" borderId="2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22" fillId="2" borderId="4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right" vertical="center" wrapText="1"/>
    </xf>
    <xf numFmtId="0" fontId="16" fillId="2" borderId="2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24" fillId="3" borderId="7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/>
    </xf>
    <xf numFmtId="49" fontId="12" fillId="2" borderId="7" xfId="0" applyNumberFormat="1" applyFont="1" applyFill="1" applyBorder="1" applyAlignment="1">
      <alignment horizontal="center"/>
    </xf>
    <xf numFmtId="49" fontId="12" fillId="2" borderId="2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view="pageBreakPreview" topLeftCell="A52" zoomScaleNormal="110" zoomScaleSheetLayoutView="100" workbookViewId="0">
      <selection activeCell="K55" sqref="K55:M61"/>
    </sheetView>
  </sheetViews>
  <sheetFormatPr defaultRowHeight="15" x14ac:dyDescent="0.25"/>
  <cols>
    <col min="1" max="1" width="4" style="16" customWidth="1"/>
    <col min="2" max="2" width="3.28515625" style="16" customWidth="1"/>
    <col min="3" max="3" width="3.5703125" style="16" customWidth="1"/>
    <col min="4" max="4" width="3.140625" style="16" customWidth="1"/>
    <col min="5" max="5" width="32.140625" style="16" customWidth="1"/>
    <col min="6" max="6" width="14.7109375" style="16" customWidth="1"/>
    <col min="7" max="7" width="4.7109375" style="16" customWidth="1"/>
    <col min="8" max="8" width="3.28515625" style="16" customWidth="1"/>
    <col min="9" max="9" width="3.42578125" style="16" customWidth="1"/>
    <col min="10" max="10" width="10.140625" style="16" customWidth="1"/>
    <col min="11" max="11" width="8.5703125" style="16" customWidth="1"/>
    <col min="12" max="16" width="9.7109375" style="16" customWidth="1"/>
    <col min="17" max="17" width="10.140625" style="16" customWidth="1"/>
    <col min="18" max="18" width="17.7109375" style="16" customWidth="1"/>
    <col min="19" max="19" width="9.140625" style="16"/>
    <col min="20" max="20" width="13.85546875" style="16" customWidth="1"/>
    <col min="21" max="16384" width="9.140625" style="16"/>
  </cols>
  <sheetData>
    <row r="1" spans="1:20" ht="14.1" customHeigh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26" t="s">
        <v>14</v>
      </c>
      <c r="M1" s="126"/>
      <c r="N1" s="126"/>
      <c r="O1" s="126"/>
      <c r="P1" s="126"/>
      <c r="Q1" s="126"/>
    </row>
    <row r="2" spans="1:20" ht="14.1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26" t="s">
        <v>34</v>
      </c>
      <c r="M2" s="126"/>
      <c r="N2" s="126"/>
      <c r="O2" s="126"/>
      <c r="P2" s="126"/>
      <c r="Q2" s="126"/>
    </row>
    <row r="3" spans="1:20" ht="14.1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27" t="s">
        <v>50</v>
      </c>
      <c r="M3" s="127"/>
      <c r="N3" s="127"/>
      <c r="O3" s="127"/>
      <c r="P3" s="127"/>
      <c r="Q3" s="127"/>
    </row>
    <row r="4" spans="1:20" ht="14.1" customHeight="1" x14ac:dyDescent="0.25">
      <c r="A4" s="15"/>
      <c r="B4" s="15"/>
      <c r="C4" s="15"/>
      <c r="D4" s="15"/>
      <c r="E4" s="43"/>
      <c r="F4" s="43"/>
      <c r="G4" s="43"/>
      <c r="H4" s="43"/>
      <c r="I4" s="43"/>
      <c r="J4" s="43"/>
      <c r="K4" s="43"/>
      <c r="L4" s="127" t="s">
        <v>31</v>
      </c>
      <c r="M4" s="127"/>
      <c r="N4" s="127"/>
      <c r="O4" s="127"/>
      <c r="P4" s="127"/>
      <c r="Q4" s="127"/>
    </row>
    <row r="5" spans="1:20" ht="14.1" customHeight="1" x14ac:dyDescent="0.25">
      <c r="A5" s="15"/>
      <c r="B5" s="15"/>
      <c r="C5" s="15"/>
      <c r="D5" s="15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</row>
    <row r="6" spans="1:20" ht="36.75" customHeight="1" x14ac:dyDescent="0.25">
      <c r="A6" s="125" t="s">
        <v>9</v>
      </c>
      <c r="B6" s="125"/>
      <c r="C6" s="125"/>
      <c r="D6" s="125"/>
      <c r="E6" s="125" t="s">
        <v>16</v>
      </c>
      <c r="F6" s="125" t="s">
        <v>29</v>
      </c>
      <c r="G6" s="125" t="s">
        <v>1</v>
      </c>
      <c r="H6" s="125"/>
      <c r="I6" s="125"/>
      <c r="J6" s="125"/>
      <c r="K6" s="125"/>
      <c r="L6" s="125" t="s">
        <v>18</v>
      </c>
      <c r="M6" s="125"/>
      <c r="N6" s="125"/>
      <c r="O6" s="125"/>
      <c r="P6" s="125"/>
      <c r="Q6" s="125"/>
    </row>
    <row r="7" spans="1:20" ht="24" customHeight="1" x14ac:dyDescent="0.25">
      <c r="A7" s="44" t="s">
        <v>17</v>
      </c>
      <c r="B7" s="44" t="s">
        <v>10</v>
      </c>
      <c r="C7" s="44" t="s">
        <v>11</v>
      </c>
      <c r="D7" s="44" t="s">
        <v>12</v>
      </c>
      <c r="E7" s="125"/>
      <c r="F7" s="116"/>
      <c r="G7" s="44" t="s">
        <v>2</v>
      </c>
      <c r="H7" s="44" t="s">
        <v>3</v>
      </c>
      <c r="I7" s="44" t="s">
        <v>4</v>
      </c>
      <c r="J7" s="44" t="s">
        <v>5</v>
      </c>
      <c r="K7" s="44" t="s">
        <v>6</v>
      </c>
      <c r="L7" s="44" t="s">
        <v>23</v>
      </c>
      <c r="M7" s="44" t="s">
        <v>24</v>
      </c>
      <c r="N7" s="44" t="s">
        <v>25</v>
      </c>
      <c r="O7" s="44" t="s">
        <v>26</v>
      </c>
      <c r="P7" s="44" t="s">
        <v>27</v>
      </c>
      <c r="Q7" s="44" t="s">
        <v>30</v>
      </c>
    </row>
    <row r="8" spans="1:20" ht="36" customHeight="1" x14ac:dyDescent="0.25">
      <c r="A8" s="102" t="s">
        <v>28</v>
      </c>
      <c r="B8" s="102" t="s">
        <v>0</v>
      </c>
      <c r="C8" s="102"/>
      <c r="D8" s="102"/>
      <c r="E8" s="99" t="s">
        <v>37</v>
      </c>
      <c r="F8" s="20" t="s">
        <v>13</v>
      </c>
      <c r="G8" s="32"/>
      <c r="H8" s="27"/>
      <c r="I8" s="27"/>
      <c r="J8" s="28">
        <v>720000000</v>
      </c>
      <c r="K8" s="28"/>
      <c r="L8" s="13">
        <v>26576.2</v>
      </c>
      <c r="M8" s="45">
        <v>74959.600000000006</v>
      </c>
      <c r="N8" s="13">
        <f>N9+N10</f>
        <v>52862.799999999996</v>
      </c>
      <c r="O8" s="13">
        <f>O9+O10</f>
        <v>4161.2</v>
      </c>
      <c r="P8" s="13">
        <f t="shared" ref="P8:Q8" si="0">P9+P10</f>
        <v>3882.2</v>
      </c>
      <c r="Q8" s="13">
        <f t="shared" si="0"/>
        <v>3882.2</v>
      </c>
      <c r="S8" s="42"/>
      <c r="T8" s="62"/>
    </row>
    <row r="9" spans="1:20" x14ac:dyDescent="0.25">
      <c r="A9" s="103"/>
      <c r="B9" s="103"/>
      <c r="C9" s="103"/>
      <c r="D9" s="103"/>
      <c r="E9" s="100"/>
      <c r="F9" s="20"/>
      <c r="G9" s="33" t="s">
        <v>62</v>
      </c>
      <c r="H9" s="82"/>
      <c r="I9" s="82"/>
      <c r="J9" s="28">
        <v>720000000</v>
      </c>
      <c r="K9" s="83"/>
      <c r="L9" s="84"/>
      <c r="M9" s="85"/>
      <c r="N9" s="93">
        <f>N11+N18+N34-N10</f>
        <v>51827.499999999993</v>
      </c>
      <c r="O9" s="84">
        <f>O11+O34</f>
        <v>4161.2</v>
      </c>
      <c r="P9" s="84">
        <f>P11+P34</f>
        <v>3882.2</v>
      </c>
      <c r="Q9" s="84">
        <f>Q11+Q34</f>
        <v>3882.2</v>
      </c>
      <c r="T9" s="62"/>
    </row>
    <row r="10" spans="1:20" x14ac:dyDescent="0.25">
      <c r="A10" s="104"/>
      <c r="B10" s="104"/>
      <c r="C10" s="104"/>
      <c r="D10" s="104"/>
      <c r="E10" s="101"/>
      <c r="F10" s="5"/>
      <c r="G10" s="33" t="s">
        <v>90</v>
      </c>
      <c r="H10" s="82"/>
      <c r="I10" s="82"/>
      <c r="J10" s="28">
        <v>720000000</v>
      </c>
      <c r="K10" s="83"/>
      <c r="L10" s="84"/>
      <c r="M10" s="85"/>
      <c r="N10" s="87">
        <v>1035.3</v>
      </c>
      <c r="O10" s="84"/>
      <c r="P10" s="84"/>
      <c r="Q10" s="84"/>
      <c r="T10" s="62"/>
    </row>
    <row r="11" spans="1:20" ht="33.75" customHeight="1" x14ac:dyDescent="0.25">
      <c r="A11" s="17" t="s">
        <v>28</v>
      </c>
      <c r="B11" s="17" t="s">
        <v>0</v>
      </c>
      <c r="C11" s="18" t="s">
        <v>53</v>
      </c>
      <c r="D11" s="17"/>
      <c r="E11" s="12" t="s">
        <v>96</v>
      </c>
      <c r="G11" s="86">
        <v>211</v>
      </c>
      <c r="H11" s="25" t="s">
        <v>61</v>
      </c>
      <c r="I11" s="25" t="s">
        <v>53</v>
      </c>
      <c r="J11" s="24">
        <v>720100000</v>
      </c>
      <c r="K11" s="24"/>
      <c r="L11" s="14">
        <v>860</v>
      </c>
      <c r="M11" s="46">
        <v>2386.8000000000002</v>
      </c>
      <c r="N11" s="14">
        <f>N12+N14+N15+N16+N17</f>
        <v>2406.1</v>
      </c>
      <c r="O11" s="14">
        <f>O12+O14+O15+O16+O17+O13</f>
        <v>2121.9</v>
      </c>
      <c r="P11" s="14">
        <f>P13+P14+P15+P16+P17</f>
        <v>2130.1999999999998</v>
      </c>
      <c r="Q11" s="14">
        <f>Q13+Q14+Q15+Q16+Q17</f>
        <v>2130.1999999999998</v>
      </c>
      <c r="T11" s="62"/>
    </row>
    <row r="12" spans="1:20" ht="20.25" customHeight="1" x14ac:dyDescent="0.25">
      <c r="A12" s="97" t="s">
        <v>28</v>
      </c>
      <c r="B12" s="97" t="s">
        <v>0</v>
      </c>
      <c r="C12" s="97" t="s">
        <v>53</v>
      </c>
      <c r="D12" s="97">
        <v>1</v>
      </c>
      <c r="E12" s="106" t="s">
        <v>54</v>
      </c>
      <c r="F12" s="116" t="s">
        <v>33</v>
      </c>
      <c r="G12" s="129">
        <v>211</v>
      </c>
      <c r="H12" s="129" t="s">
        <v>61</v>
      </c>
      <c r="I12" s="129" t="s">
        <v>53</v>
      </c>
      <c r="J12" s="26" t="s">
        <v>80</v>
      </c>
      <c r="K12" s="40">
        <v>243</v>
      </c>
      <c r="L12" s="29"/>
      <c r="M12" s="47">
        <v>1250.0999999999999</v>
      </c>
      <c r="N12" s="29">
        <v>888</v>
      </c>
      <c r="O12" s="29"/>
      <c r="P12" s="19"/>
      <c r="Q12" s="19"/>
      <c r="T12" s="63"/>
    </row>
    <row r="13" spans="1:20" ht="18.75" customHeight="1" x14ac:dyDescent="0.25">
      <c r="A13" s="105"/>
      <c r="B13" s="105"/>
      <c r="C13" s="105"/>
      <c r="D13" s="105"/>
      <c r="E13" s="107"/>
      <c r="F13" s="117"/>
      <c r="G13" s="130"/>
      <c r="H13" s="130"/>
      <c r="I13" s="130"/>
      <c r="J13" s="26" t="s">
        <v>80</v>
      </c>
      <c r="K13" s="59">
        <v>244</v>
      </c>
      <c r="L13" s="60"/>
      <c r="M13" s="61"/>
      <c r="N13" s="60"/>
      <c r="O13" s="60">
        <v>1571.9</v>
      </c>
      <c r="P13" s="29">
        <v>1580.2</v>
      </c>
      <c r="Q13" s="29">
        <v>1580.2</v>
      </c>
      <c r="T13" s="63"/>
    </row>
    <row r="14" spans="1:20" x14ac:dyDescent="0.25">
      <c r="A14" s="98"/>
      <c r="B14" s="98"/>
      <c r="C14" s="98"/>
      <c r="D14" s="98"/>
      <c r="E14" s="108"/>
      <c r="F14" s="118"/>
      <c r="G14" s="131"/>
      <c r="H14" s="131"/>
      <c r="I14" s="131"/>
      <c r="J14" s="26" t="s">
        <v>101</v>
      </c>
      <c r="K14" s="59">
        <v>244</v>
      </c>
      <c r="L14" s="60"/>
      <c r="M14" s="61"/>
      <c r="N14" s="60">
        <v>547.29999999999995</v>
      </c>
      <c r="O14" s="60">
        <v>550</v>
      </c>
      <c r="P14" s="60">
        <v>550</v>
      </c>
      <c r="Q14" s="60">
        <v>550</v>
      </c>
      <c r="T14" s="63"/>
    </row>
    <row r="15" spans="1:20" ht="15" customHeight="1" x14ac:dyDescent="0.25">
      <c r="A15" s="97" t="s">
        <v>28</v>
      </c>
      <c r="B15" s="97" t="s">
        <v>0</v>
      </c>
      <c r="C15" s="97" t="s">
        <v>53</v>
      </c>
      <c r="D15" s="97">
        <v>2</v>
      </c>
      <c r="E15" s="106" t="s">
        <v>86</v>
      </c>
      <c r="F15" s="116" t="s">
        <v>33</v>
      </c>
      <c r="G15" s="25"/>
      <c r="H15" s="25"/>
      <c r="I15" s="25"/>
      <c r="J15" s="25"/>
      <c r="K15" s="59">
        <v>244</v>
      </c>
      <c r="L15" s="60"/>
      <c r="M15" s="61">
        <v>1135.7</v>
      </c>
      <c r="N15" s="60">
        <v>908.4</v>
      </c>
      <c r="O15" s="60"/>
      <c r="P15" s="60"/>
      <c r="Q15" s="60"/>
      <c r="T15" s="63"/>
    </row>
    <row r="16" spans="1:20" ht="27.75" customHeight="1" x14ac:dyDescent="0.25">
      <c r="A16" s="105"/>
      <c r="B16" s="105"/>
      <c r="C16" s="105"/>
      <c r="D16" s="105"/>
      <c r="E16" s="107"/>
      <c r="F16" s="117"/>
      <c r="G16" s="25">
        <v>211</v>
      </c>
      <c r="H16" s="25" t="s">
        <v>61</v>
      </c>
      <c r="I16" s="25" t="s">
        <v>53</v>
      </c>
      <c r="J16" s="25" t="s">
        <v>80</v>
      </c>
      <c r="K16" s="59">
        <v>831</v>
      </c>
      <c r="L16" s="60">
        <v>860</v>
      </c>
      <c r="M16" s="61">
        <v>1</v>
      </c>
      <c r="N16" s="60">
        <v>12.4</v>
      </c>
      <c r="O16" s="60"/>
      <c r="P16" s="60"/>
      <c r="Q16" s="60"/>
      <c r="T16" s="62"/>
    </row>
    <row r="17" spans="1:20" x14ac:dyDescent="0.25">
      <c r="A17" s="98"/>
      <c r="B17" s="98"/>
      <c r="C17" s="98"/>
      <c r="D17" s="98"/>
      <c r="E17" s="108"/>
      <c r="F17" s="118"/>
      <c r="G17" s="25"/>
      <c r="H17" s="25"/>
      <c r="I17" s="25"/>
      <c r="J17" s="25"/>
      <c r="K17" s="59">
        <v>853</v>
      </c>
      <c r="L17" s="60"/>
      <c r="M17" s="61"/>
      <c r="N17" s="60">
        <v>50</v>
      </c>
      <c r="O17" s="60"/>
      <c r="P17" s="60"/>
      <c r="Q17" s="60"/>
      <c r="T17" s="62"/>
    </row>
    <row r="18" spans="1:20" x14ac:dyDescent="0.25">
      <c r="A18" s="97" t="s">
        <v>28</v>
      </c>
      <c r="B18" s="97" t="s">
        <v>0</v>
      </c>
      <c r="C18" s="119" t="s">
        <v>38</v>
      </c>
      <c r="D18" s="122"/>
      <c r="E18" s="106" t="s">
        <v>58</v>
      </c>
      <c r="F18" s="116" t="s">
        <v>33</v>
      </c>
      <c r="G18" s="26" t="s">
        <v>62</v>
      </c>
      <c r="H18" s="26" t="s">
        <v>61</v>
      </c>
      <c r="I18" s="26" t="s">
        <v>53</v>
      </c>
      <c r="J18" s="65">
        <v>720200000</v>
      </c>
      <c r="K18" s="66"/>
      <c r="L18" s="67">
        <v>21983.200000000001</v>
      </c>
      <c r="M18" s="68">
        <v>58710</v>
      </c>
      <c r="N18" s="67">
        <f>SUM(N23:N33)</f>
        <v>38851.1</v>
      </c>
      <c r="O18" s="69"/>
      <c r="P18" s="69"/>
      <c r="Q18" s="69"/>
      <c r="R18" s="42"/>
      <c r="S18" s="48"/>
      <c r="T18" s="62"/>
    </row>
    <row r="19" spans="1:20" ht="67.5" hidden="1" customHeight="1" x14ac:dyDescent="0.25">
      <c r="A19" s="105"/>
      <c r="B19" s="105"/>
      <c r="C19" s="120"/>
      <c r="D19" s="123"/>
      <c r="E19" s="107"/>
      <c r="F19" s="117"/>
      <c r="G19" s="70">
        <v>211</v>
      </c>
      <c r="H19" s="70" t="s">
        <v>61</v>
      </c>
      <c r="I19" s="70" t="s">
        <v>53</v>
      </c>
      <c r="J19" s="70" t="s">
        <v>64</v>
      </c>
      <c r="K19" s="70" t="s">
        <v>66</v>
      </c>
      <c r="L19" s="71">
        <v>8685.7000000000007</v>
      </c>
      <c r="M19" s="72">
        <v>6901.085</v>
      </c>
      <c r="N19" s="69"/>
      <c r="O19" s="69"/>
      <c r="P19" s="69"/>
      <c r="Q19" s="69"/>
      <c r="T19" s="62"/>
    </row>
    <row r="20" spans="1:20" ht="67.5" hidden="1" customHeight="1" x14ac:dyDescent="0.25">
      <c r="A20" s="105"/>
      <c r="B20" s="105"/>
      <c r="C20" s="120"/>
      <c r="D20" s="123"/>
      <c r="E20" s="107"/>
      <c r="F20" s="117"/>
      <c r="G20" s="70" t="s">
        <v>62</v>
      </c>
      <c r="H20" s="70" t="s">
        <v>61</v>
      </c>
      <c r="I20" s="70" t="s">
        <v>53</v>
      </c>
      <c r="J20" s="70" t="s">
        <v>65</v>
      </c>
      <c r="K20" s="70">
        <v>414</v>
      </c>
      <c r="L20" s="71">
        <v>8990.7000000000007</v>
      </c>
      <c r="M20" s="72">
        <v>3853.5430000000001</v>
      </c>
      <c r="N20" s="69"/>
      <c r="O20" s="69"/>
      <c r="P20" s="69"/>
      <c r="Q20" s="69"/>
      <c r="T20" s="62"/>
    </row>
    <row r="21" spans="1:20" ht="51" hidden="1" customHeight="1" x14ac:dyDescent="0.25">
      <c r="A21" s="105"/>
      <c r="B21" s="105"/>
      <c r="C21" s="120"/>
      <c r="D21" s="123"/>
      <c r="E21" s="107"/>
      <c r="F21" s="117"/>
      <c r="G21" s="26" t="s">
        <v>62</v>
      </c>
      <c r="H21" s="26" t="s">
        <v>61</v>
      </c>
      <c r="I21" s="26" t="s">
        <v>53</v>
      </c>
      <c r="J21" s="26" t="s">
        <v>64</v>
      </c>
      <c r="K21" s="65">
        <v>414</v>
      </c>
      <c r="L21" s="73">
        <v>8990.7000000000007</v>
      </c>
      <c r="M21" s="72">
        <v>6735.7870000000003</v>
      </c>
      <c r="N21" s="69"/>
      <c r="O21" s="69"/>
      <c r="P21" s="69"/>
      <c r="Q21" s="69"/>
      <c r="T21" s="62"/>
    </row>
    <row r="22" spans="1:20" ht="79.5" hidden="1" customHeight="1" x14ac:dyDescent="0.25">
      <c r="A22" s="105"/>
      <c r="B22" s="105"/>
      <c r="C22" s="120"/>
      <c r="D22" s="123"/>
      <c r="E22" s="107"/>
      <c r="F22" s="117"/>
      <c r="G22" s="74" t="s">
        <v>62</v>
      </c>
      <c r="H22" s="74" t="s">
        <v>61</v>
      </c>
      <c r="I22" s="74" t="s">
        <v>53</v>
      </c>
      <c r="J22" s="74" t="s">
        <v>65</v>
      </c>
      <c r="K22" s="75">
        <v>414</v>
      </c>
      <c r="L22" s="75">
        <v>0</v>
      </c>
      <c r="M22" s="72">
        <v>3163.08</v>
      </c>
      <c r="N22" s="69"/>
      <c r="O22" s="69"/>
      <c r="P22" s="69"/>
      <c r="Q22" s="69"/>
      <c r="T22" s="63"/>
    </row>
    <row r="23" spans="1:20" x14ac:dyDescent="0.25">
      <c r="A23" s="105"/>
      <c r="B23" s="105"/>
      <c r="C23" s="120"/>
      <c r="D23" s="123"/>
      <c r="E23" s="107"/>
      <c r="F23" s="117"/>
      <c r="G23" s="74"/>
      <c r="H23" s="74"/>
      <c r="I23" s="74"/>
      <c r="J23" s="74" t="s">
        <v>97</v>
      </c>
      <c r="K23" s="75">
        <v>244</v>
      </c>
      <c r="L23" s="75"/>
      <c r="M23" s="72"/>
      <c r="N23" s="29">
        <v>2.9</v>
      </c>
      <c r="O23" s="69"/>
      <c r="P23" s="69"/>
      <c r="Q23" s="69"/>
      <c r="T23" s="63"/>
    </row>
    <row r="24" spans="1:20" x14ac:dyDescent="0.25">
      <c r="A24" s="105"/>
      <c r="B24" s="105"/>
      <c r="C24" s="120"/>
      <c r="D24" s="123"/>
      <c r="E24" s="107"/>
      <c r="F24" s="117"/>
      <c r="G24" s="74"/>
      <c r="H24" s="74"/>
      <c r="I24" s="74"/>
      <c r="J24" s="74" t="s">
        <v>64</v>
      </c>
      <c r="K24" s="75">
        <v>414</v>
      </c>
      <c r="L24" s="75"/>
      <c r="M24" s="72">
        <v>7151.6</v>
      </c>
      <c r="N24" s="29">
        <v>250.5</v>
      </c>
      <c r="O24" s="69"/>
      <c r="P24" s="69"/>
      <c r="Q24" s="69"/>
      <c r="T24" s="63"/>
    </row>
    <row r="25" spans="1:20" x14ac:dyDescent="0.25">
      <c r="A25" s="105"/>
      <c r="B25" s="105"/>
      <c r="C25" s="120"/>
      <c r="D25" s="123"/>
      <c r="E25" s="107"/>
      <c r="F25" s="117"/>
      <c r="G25" s="74"/>
      <c r="H25" s="74"/>
      <c r="I25" s="74"/>
      <c r="J25" s="74" t="s">
        <v>65</v>
      </c>
      <c r="K25" s="75">
        <v>412</v>
      </c>
      <c r="L25" s="75"/>
      <c r="M25" s="72"/>
      <c r="N25" s="29">
        <v>15769.6</v>
      </c>
      <c r="O25" s="69"/>
      <c r="P25" s="69"/>
      <c r="Q25" s="69"/>
      <c r="T25" s="63"/>
    </row>
    <row r="26" spans="1:20" x14ac:dyDescent="0.25">
      <c r="A26" s="105"/>
      <c r="B26" s="105"/>
      <c r="C26" s="120"/>
      <c r="D26" s="123"/>
      <c r="E26" s="107"/>
      <c r="F26" s="117"/>
      <c r="G26" s="74" t="s">
        <v>62</v>
      </c>
      <c r="H26" s="74" t="s">
        <v>61</v>
      </c>
      <c r="I26" s="74" t="s">
        <v>53</v>
      </c>
      <c r="J26" s="74" t="s">
        <v>65</v>
      </c>
      <c r="K26" s="75">
        <v>414</v>
      </c>
      <c r="L26" s="75"/>
      <c r="M26" s="72">
        <v>23807.9</v>
      </c>
      <c r="N26" s="29">
        <v>4844.1000000000004</v>
      </c>
      <c r="O26" s="69"/>
      <c r="P26" s="69"/>
      <c r="Q26" s="69"/>
      <c r="T26" s="63"/>
    </row>
    <row r="27" spans="1:20" x14ac:dyDescent="0.25">
      <c r="A27" s="105"/>
      <c r="B27" s="105"/>
      <c r="C27" s="120"/>
      <c r="D27" s="123"/>
      <c r="E27" s="107"/>
      <c r="F27" s="117"/>
      <c r="G27" s="74" t="s">
        <v>62</v>
      </c>
      <c r="H27" s="74" t="s">
        <v>61</v>
      </c>
      <c r="I27" s="74" t="s">
        <v>53</v>
      </c>
      <c r="J27" s="74"/>
      <c r="K27" s="75">
        <v>416</v>
      </c>
      <c r="L27" s="75"/>
      <c r="M27" s="72">
        <v>659.4</v>
      </c>
      <c r="N27" s="29"/>
      <c r="O27" s="69"/>
      <c r="P27" s="69"/>
      <c r="Q27" s="69"/>
      <c r="T27" s="63"/>
    </row>
    <row r="28" spans="1:20" x14ac:dyDescent="0.25">
      <c r="A28" s="105"/>
      <c r="B28" s="105"/>
      <c r="C28" s="120"/>
      <c r="D28" s="123"/>
      <c r="E28" s="107"/>
      <c r="F28" s="117"/>
      <c r="G28" s="74" t="s">
        <v>62</v>
      </c>
      <c r="H28" s="74" t="s">
        <v>61</v>
      </c>
      <c r="I28" s="74" t="s">
        <v>53</v>
      </c>
      <c r="J28" s="74" t="s">
        <v>87</v>
      </c>
      <c r="K28" s="75">
        <v>414</v>
      </c>
      <c r="L28" s="75"/>
      <c r="M28" s="72">
        <v>19538.400000000001</v>
      </c>
      <c r="N28" s="29">
        <v>275.7</v>
      </c>
      <c r="O28" s="69"/>
      <c r="P28" s="69"/>
      <c r="Q28" s="69"/>
      <c r="T28" s="63"/>
    </row>
    <row r="29" spans="1:20" ht="13.5" customHeight="1" x14ac:dyDescent="0.25">
      <c r="A29" s="105"/>
      <c r="B29" s="105"/>
      <c r="C29" s="120"/>
      <c r="D29" s="123"/>
      <c r="E29" s="107"/>
      <c r="F29" s="117"/>
      <c r="G29" s="74"/>
      <c r="H29" s="74"/>
      <c r="I29" s="74"/>
      <c r="J29" s="76" t="s">
        <v>88</v>
      </c>
      <c r="K29" s="75">
        <v>412</v>
      </c>
      <c r="L29" s="75"/>
      <c r="M29" s="72"/>
      <c r="N29" s="29">
        <v>12937.9</v>
      </c>
      <c r="O29" s="69"/>
      <c r="P29" s="69"/>
      <c r="Q29" s="69"/>
      <c r="T29" s="63"/>
    </row>
    <row r="30" spans="1:20" ht="13.5" customHeight="1" x14ac:dyDescent="0.25">
      <c r="A30" s="105"/>
      <c r="B30" s="105"/>
      <c r="C30" s="120"/>
      <c r="D30" s="123"/>
      <c r="E30" s="107"/>
      <c r="F30" s="117"/>
      <c r="G30" s="74"/>
      <c r="H30" s="74"/>
      <c r="I30" s="74"/>
      <c r="J30" s="76" t="s">
        <v>88</v>
      </c>
      <c r="K30" s="75">
        <v>414</v>
      </c>
      <c r="L30" s="75"/>
      <c r="M30" s="72"/>
      <c r="N30" s="29">
        <v>3646.7</v>
      </c>
      <c r="O30" s="69"/>
      <c r="P30" s="69"/>
      <c r="Q30" s="69"/>
      <c r="T30" s="63"/>
    </row>
    <row r="31" spans="1:20" ht="13.5" customHeight="1" x14ac:dyDescent="0.25">
      <c r="A31" s="105"/>
      <c r="B31" s="105"/>
      <c r="C31" s="120"/>
      <c r="D31" s="123"/>
      <c r="E31" s="107"/>
      <c r="F31" s="117"/>
      <c r="G31" s="74"/>
      <c r="H31" s="74"/>
      <c r="I31" s="74"/>
      <c r="J31" s="76" t="s">
        <v>88</v>
      </c>
      <c r="K31" s="37">
        <v>416</v>
      </c>
      <c r="L31" s="37"/>
      <c r="M31" s="77">
        <v>541.20000000000005</v>
      </c>
      <c r="N31" s="29"/>
      <c r="O31" s="69"/>
      <c r="P31" s="69"/>
      <c r="Q31" s="69"/>
      <c r="T31" s="63"/>
    </row>
    <row r="32" spans="1:20" ht="13.5" customHeight="1" x14ac:dyDescent="0.25">
      <c r="A32" s="105"/>
      <c r="B32" s="105"/>
      <c r="C32" s="120"/>
      <c r="D32" s="123"/>
      <c r="E32" s="107"/>
      <c r="F32" s="117"/>
      <c r="G32" s="74"/>
      <c r="H32" s="74"/>
      <c r="I32" s="74"/>
      <c r="J32" s="76" t="s">
        <v>98</v>
      </c>
      <c r="K32" s="37">
        <v>414</v>
      </c>
      <c r="L32" s="37"/>
      <c r="M32" s="77"/>
      <c r="N32" s="29">
        <v>1095.8</v>
      </c>
      <c r="O32" s="69"/>
      <c r="P32" s="69"/>
      <c r="Q32" s="69"/>
      <c r="T32" s="63"/>
    </row>
    <row r="33" spans="1:20" ht="18.75" customHeight="1" x14ac:dyDescent="0.25">
      <c r="A33" s="98"/>
      <c r="B33" s="98"/>
      <c r="C33" s="121"/>
      <c r="D33" s="124"/>
      <c r="E33" s="108"/>
      <c r="F33" s="118"/>
      <c r="G33" s="76"/>
      <c r="H33" s="76"/>
      <c r="I33" s="76"/>
      <c r="J33" s="76" t="s">
        <v>99</v>
      </c>
      <c r="K33" s="37">
        <v>244</v>
      </c>
      <c r="L33" s="37"/>
      <c r="M33" s="77"/>
      <c r="N33" s="29">
        <v>27.9</v>
      </c>
      <c r="O33" s="69"/>
      <c r="P33" s="69"/>
      <c r="Q33" s="69"/>
      <c r="R33" s="42"/>
      <c r="T33" s="63"/>
    </row>
    <row r="34" spans="1:20" ht="57.75" customHeight="1" x14ac:dyDescent="0.25">
      <c r="A34" s="21" t="s">
        <v>28</v>
      </c>
      <c r="B34" s="21" t="s">
        <v>0</v>
      </c>
      <c r="C34" s="53" t="s">
        <v>57</v>
      </c>
      <c r="D34" s="21"/>
      <c r="E34" s="50" t="s">
        <v>56</v>
      </c>
      <c r="F34" s="54" t="s">
        <v>33</v>
      </c>
      <c r="G34" s="55">
        <v>211</v>
      </c>
      <c r="H34" s="55" t="s">
        <v>61</v>
      </c>
      <c r="I34" s="55" t="s">
        <v>38</v>
      </c>
      <c r="J34" s="55" t="s">
        <v>67</v>
      </c>
      <c r="K34" s="56">
        <v>211</v>
      </c>
      <c r="L34" s="57">
        <v>3733</v>
      </c>
      <c r="M34" s="58">
        <v>13862.8</v>
      </c>
      <c r="N34" s="51">
        <f>SUM(N35:N50)</f>
        <v>11605.599999999999</v>
      </c>
      <c r="O34" s="96">
        <f>SUM(O35:O50)</f>
        <v>2039.3</v>
      </c>
      <c r="P34" s="96">
        <f t="shared" ref="P34:Q34" si="1">SUM(P35:P50)</f>
        <v>1752</v>
      </c>
      <c r="Q34" s="96">
        <f t="shared" si="1"/>
        <v>1752</v>
      </c>
      <c r="T34" s="63"/>
    </row>
    <row r="35" spans="1:20" x14ac:dyDescent="0.25">
      <c r="A35" s="97" t="s">
        <v>28</v>
      </c>
      <c r="B35" s="97" t="s">
        <v>0</v>
      </c>
      <c r="C35" s="97" t="s">
        <v>57</v>
      </c>
      <c r="D35" s="97">
        <v>1</v>
      </c>
      <c r="E35" s="113" t="s">
        <v>55</v>
      </c>
      <c r="F35" s="116" t="s">
        <v>33</v>
      </c>
      <c r="G35" s="55" t="s">
        <v>62</v>
      </c>
      <c r="H35" s="55" t="s">
        <v>61</v>
      </c>
      <c r="I35" s="55" t="s">
        <v>38</v>
      </c>
      <c r="J35" s="55" t="s">
        <v>89</v>
      </c>
      <c r="K35" s="56">
        <v>244</v>
      </c>
      <c r="L35" s="78">
        <v>3733</v>
      </c>
      <c r="M35" s="79">
        <v>240</v>
      </c>
      <c r="N35" s="89">
        <v>45.1</v>
      </c>
      <c r="O35" s="95"/>
      <c r="P35" s="95"/>
      <c r="Q35" s="95"/>
      <c r="T35" s="63"/>
    </row>
    <row r="36" spans="1:20" x14ac:dyDescent="0.25">
      <c r="A36" s="105"/>
      <c r="B36" s="105"/>
      <c r="C36" s="105"/>
      <c r="D36" s="105"/>
      <c r="E36" s="114"/>
      <c r="F36" s="117"/>
      <c r="G36" s="55"/>
      <c r="H36" s="55"/>
      <c r="I36" s="55"/>
      <c r="J36" s="55" t="s">
        <v>79</v>
      </c>
      <c r="K36" s="56">
        <v>243</v>
      </c>
      <c r="L36" s="78"/>
      <c r="M36" s="79">
        <v>1360</v>
      </c>
      <c r="N36" s="89">
        <v>646.5</v>
      </c>
      <c r="O36" s="95"/>
      <c r="P36" s="95"/>
      <c r="Q36" s="95"/>
      <c r="T36" s="63"/>
    </row>
    <row r="37" spans="1:20" x14ac:dyDescent="0.25">
      <c r="A37" s="105"/>
      <c r="B37" s="105"/>
      <c r="C37" s="105"/>
      <c r="D37" s="105"/>
      <c r="E37" s="114"/>
      <c r="F37" s="117"/>
      <c r="G37" s="55" t="s">
        <v>62</v>
      </c>
      <c r="H37" s="55" t="s">
        <v>61</v>
      </c>
      <c r="I37" s="55" t="s">
        <v>38</v>
      </c>
      <c r="J37" s="55" t="s">
        <v>79</v>
      </c>
      <c r="K37" s="56">
        <v>540</v>
      </c>
      <c r="L37" s="78"/>
      <c r="M37" s="79">
        <v>200</v>
      </c>
      <c r="N37" s="90">
        <v>18</v>
      </c>
      <c r="O37" s="95"/>
      <c r="P37" s="95"/>
      <c r="Q37" s="95"/>
      <c r="T37" s="63"/>
    </row>
    <row r="38" spans="1:20" x14ac:dyDescent="0.25">
      <c r="A38" s="105"/>
      <c r="B38" s="105"/>
      <c r="C38" s="105"/>
      <c r="D38" s="105"/>
      <c r="E38" s="114"/>
      <c r="F38" s="117"/>
      <c r="G38" s="55"/>
      <c r="H38" s="55"/>
      <c r="I38" s="55"/>
      <c r="J38" s="55" t="s">
        <v>92</v>
      </c>
      <c r="K38" s="56">
        <v>243</v>
      </c>
      <c r="L38" s="78"/>
      <c r="M38" s="79">
        <v>1275</v>
      </c>
      <c r="N38" s="90">
        <v>1996</v>
      </c>
      <c r="O38" s="95"/>
      <c r="P38" s="95"/>
      <c r="Q38" s="95"/>
      <c r="T38" s="63"/>
    </row>
    <row r="39" spans="1:20" x14ac:dyDescent="0.25">
      <c r="A39" s="105"/>
      <c r="B39" s="105"/>
      <c r="C39" s="105"/>
      <c r="D39" s="105"/>
      <c r="E39" s="114"/>
      <c r="F39" s="117"/>
      <c r="G39" s="55" t="s">
        <v>62</v>
      </c>
      <c r="H39" s="55" t="s">
        <v>61</v>
      </c>
      <c r="I39" s="55" t="s">
        <v>38</v>
      </c>
      <c r="J39" s="55" t="s">
        <v>92</v>
      </c>
      <c r="K39" s="56">
        <v>244</v>
      </c>
      <c r="L39" s="78"/>
      <c r="M39" s="79">
        <v>40</v>
      </c>
      <c r="N39" s="89">
        <v>4170.7</v>
      </c>
      <c r="O39" s="95">
        <v>1725.3</v>
      </c>
      <c r="P39" s="95">
        <v>1438</v>
      </c>
      <c r="Q39" s="95">
        <v>1438</v>
      </c>
      <c r="T39" s="63"/>
    </row>
    <row r="40" spans="1:20" x14ac:dyDescent="0.25">
      <c r="A40" s="105"/>
      <c r="B40" s="105"/>
      <c r="C40" s="105"/>
      <c r="D40" s="105"/>
      <c r="E40" s="114"/>
      <c r="F40" s="117"/>
      <c r="G40" s="55"/>
      <c r="H40" s="55"/>
      <c r="I40" s="55"/>
      <c r="J40" s="55" t="s">
        <v>92</v>
      </c>
      <c r="K40" s="56">
        <v>853</v>
      </c>
      <c r="L40" s="78"/>
      <c r="M40" s="79"/>
      <c r="N40" s="90">
        <v>60</v>
      </c>
      <c r="O40" s="95"/>
      <c r="P40" s="95"/>
      <c r="Q40" s="95"/>
      <c r="T40" s="63"/>
    </row>
    <row r="41" spans="1:20" x14ac:dyDescent="0.25">
      <c r="A41" s="105"/>
      <c r="B41" s="105"/>
      <c r="C41" s="105"/>
      <c r="D41" s="105"/>
      <c r="E41" s="114"/>
      <c r="F41" s="117"/>
      <c r="G41" s="55"/>
      <c r="H41" s="55"/>
      <c r="I41" s="55"/>
      <c r="J41" s="55" t="s">
        <v>100</v>
      </c>
      <c r="K41" s="56">
        <v>244</v>
      </c>
      <c r="L41" s="78"/>
      <c r="M41" s="79"/>
      <c r="N41" s="90">
        <v>0.2</v>
      </c>
      <c r="O41" s="95"/>
      <c r="P41" s="95"/>
      <c r="Q41" s="95"/>
      <c r="T41" s="63"/>
    </row>
    <row r="42" spans="1:20" x14ac:dyDescent="0.25">
      <c r="A42" s="105"/>
      <c r="B42" s="105"/>
      <c r="C42" s="105"/>
      <c r="D42" s="105"/>
      <c r="E42" s="114"/>
      <c r="F42" s="117"/>
      <c r="G42" s="55"/>
      <c r="H42" s="55"/>
      <c r="I42" s="55"/>
      <c r="J42" s="55" t="s">
        <v>100</v>
      </c>
      <c r="K42" s="56">
        <v>414</v>
      </c>
      <c r="L42" s="78"/>
      <c r="M42" s="79"/>
      <c r="N42" s="90">
        <v>0.6</v>
      </c>
      <c r="O42" s="95"/>
      <c r="P42" s="95"/>
      <c r="Q42" s="95"/>
      <c r="T42" s="63"/>
    </row>
    <row r="43" spans="1:20" x14ac:dyDescent="0.25">
      <c r="A43" s="105"/>
      <c r="B43" s="105"/>
      <c r="C43" s="105"/>
      <c r="D43" s="105"/>
      <c r="E43" s="114"/>
      <c r="F43" s="117"/>
      <c r="G43" s="55" t="s">
        <v>62</v>
      </c>
      <c r="H43" s="55" t="s">
        <v>61</v>
      </c>
      <c r="I43" s="55" t="s">
        <v>38</v>
      </c>
      <c r="J43" s="55" t="s">
        <v>102</v>
      </c>
      <c r="K43" s="56">
        <v>243</v>
      </c>
      <c r="L43" s="78"/>
      <c r="M43" s="79"/>
      <c r="N43" s="90">
        <v>10</v>
      </c>
      <c r="O43" s="95"/>
      <c r="P43" s="95"/>
      <c r="Q43" s="95"/>
      <c r="T43" s="63"/>
    </row>
    <row r="44" spans="1:20" x14ac:dyDescent="0.25">
      <c r="A44" s="105"/>
      <c r="B44" s="105"/>
      <c r="C44" s="105"/>
      <c r="D44" s="105"/>
      <c r="E44" s="114"/>
      <c r="F44" s="117"/>
      <c r="G44" s="55"/>
      <c r="H44" s="55"/>
      <c r="I44" s="55"/>
      <c r="J44" s="55"/>
      <c r="K44" s="56">
        <v>243</v>
      </c>
      <c r="L44" s="78"/>
      <c r="M44" s="79">
        <v>4214</v>
      </c>
      <c r="N44" s="89"/>
      <c r="O44" s="95"/>
      <c r="P44" s="95"/>
      <c r="Q44" s="95"/>
      <c r="T44" s="63"/>
    </row>
    <row r="45" spans="1:20" x14ac:dyDescent="0.25">
      <c r="A45" s="105"/>
      <c r="B45" s="105"/>
      <c r="C45" s="105"/>
      <c r="D45" s="105"/>
      <c r="E45" s="114"/>
      <c r="F45" s="117"/>
      <c r="G45" s="55" t="s">
        <v>90</v>
      </c>
      <c r="H45" s="55" t="s">
        <v>61</v>
      </c>
      <c r="I45" s="55" t="s">
        <v>38</v>
      </c>
      <c r="J45" s="55" t="s">
        <v>93</v>
      </c>
      <c r="K45" s="56">
        <v>244</v>
      </c>
      <c r="L45" s="78"/>
      <c r="M45" s="79">
        <v>1588.8</v>
      </c>
      <c r="N45" s="89"/>
      <c r="O45" s="95"/>
      <c r="P45" s="95"/>
      <c r="Q45" s="95"/>
      <c r="T45" s="63"/>
    </row>
    <row r="46" spans="1:20" x14ac:dyDescent="0.25">
      <c r="A46" s="105"/>
      <c r="B46" s="105"/>
      <c r="C46" s="105"/>
      <c r="D46" s="105"/>
      <c r="E46" s="114"/>
      <c r="F46" s="117"/>
      <c r="G46" s="55" t="s">
        <v>90</v>
      </c>
      <c r="H46" s="55" t="s">
        <v>91</v>
      </c>
      <c r="I46" s="55" t="s">
        <v>57</v>
      </c>
      <c r="J46" s="55" t="s">
        <v>79</v>
      </c>
      <c r="K46" s="56">
        <v>540</v>
      </c>
      <c r="L46" s="78"/>
      <c r="M46" s="79">
        <v>1498.3</v>
      </c>
      <c r="N46" s="89">
        <v>116.5</v>
      </c>
      <c r="O46" s="95"/>
      <c r="P46" s="95"/>
      <c r="Q46" s="95"/>
      <c r="T46" s="63"/>
    </row>
    <row r="47" spans="1:20" x14ac:dyDescent="0.25">
      <c r="A47" s="105"/>
      <c r="B47" s="105"/>
      <c r="C47" s="105"/>
      <c r="D47" s="105"/>
      <c r="E47" s="114"/>
      <c r="F47" s="117"/>
      <c r="G47" s="34" t="s">
        <v>62</v>
      </c>
      <c r="H47" s="34" t="s">
        <v>61</v>
      </c>
      <c r="I47" s="34" t="s">
        <v>38</v>
      </c>
      <c r="J47" s="34" t="s">
        <v>94</v>
      </c>
      <c r="K47" s="91">
        <v>244</v>
      </c>
      <c r="L47" s="88"/>
      <c r="M47" s="80">
        <v>700</v>
      </c>
      <c r="N47" s="90">
        <v>630</v>
      </c>
      <c r="O47" s="95"/>
      <c r="P47" s="95"/>
      <c r="Q47" s="95"/>
      <c r="T47" s="63"/>
    </row>
    <row r="48" spans="1:20" x14ac:dyDescent="0.25">
      <c r="A48" s="105"/>
      <c r="B48" s="105"/>
      <c r="C48" s="105"/>
      <c r="D48" s="105"/>
      <c r="E48" s="114"/>
      <c r="F48" s="117"/>
      <c r="G48" s="34" t="s">
        <v>62</v>
      </c>
      <c r="H48" s="34" t="s">
        <v>61</v>
      </c>
      <c r="I48" s="34" t="s">
        <v>38</v>
      </c>
      <c r="J48" s="34" t="s">
        <v>94</v>
      </c>
      <c r="K48" s="91">
        <v>414</v>
      </c>
      <c r="L48" s="92"/>
      <c r="M48" s="80"/>
      <c r="N48" s="89">
        <v>2993.2</v>
      </c>
      <c r="O48" s="95"/>
      <c r="P48" s="95"/>
      <c r="Q48" s="95"/>
      <c r="T48" s="63"/>
    </row>
    <row r="49" spans="1:20" x14ac:dyDescent="0.25">
      <c r="A49" s="105"/>
      <c r="B49" s="105"/>
      <c r="C49" s="105"/>
      <c r="D49" s="105"/>
      <c r="E49" s="114"/>
      <c r="F49" s="117"/>
      <c r="G49" s="34" t="s">
        <v>62</v>
      </c>
      <c r="H49" s="34" t="s">
        <v>61</v>
      </c>
      <c r="I49" s="34" t="s">
        <v>38</v>
      </c>
      <c r="J49" s="34" t="s">
        <v>103</v>
      </c>
      <c r="K49" s="91">
        <v>244</v>
      </c>
      <c r="L49" s="94"/>
      <c r="M49" s="80"/>
      <c r="N49" s="89"/>
      <c r="O49" s="95">
        <v>314</v>
      </c>
      <c r="P49" s="95">
        <v>314</v>
      </c>
      <c r="Q49" s="95">
        <v>314</v>
      </c>
      <c r="T49" s="63"/>
    </row>
    <row r="50" spans="1:20" x14ac:dyDescent="0.25">
      <c r="A50" s="98"/>
      <c r="B50" s="98"/>
      <c r="C50" s="98"/>
      <c r="D50" s="98"/>
      <c r="E50" s="115"/>
      <c r="F50" s="118"/>
      <c r="G50" s="34" t="s">
        <v>90</v>
      </c>
      <c r="H50" s="34" t="s">
        <v>61</v>
      </c>
      <c r="I50" s="34" t="s">
        <v>38</v>
      </c>
      <c r="J50" s="34" t="s">
        <v>92</v>
      </c>
      <c r="K50" s="91">
        <v>540</v>
      </c>
      <c r="L50" s="31"/>
      <c r="M50" s="80"/>
      <c r="N50" s="89">
        <v>918.8</v>
      </c>
      <c r="O50" s="95"/>
      <c r="P50" s="95"/>
      <c r="Q50" s="95"/>
      <c r="T50" s="63"/>
    </row>
    <row r="51" spans="1:20" ht="48" x14ac:dyDescent="0.25">
      <c r="A51" s="19" t="s">
        <v>28</v>
      </c>
      <c r="B51" s="19" t="s">
        <v>0</v>
      </c>
      <c r="C51" s="19" t="s">
        <v>57</v>
      </c>
      <c r="D51" s="19"/>
      <c r="E51" s="22" t="s">
        <v>39</v>
      </c>
      <c r="F51" s="23" t="s">
        <v>59</v>
      </c>
      <c r="G51" s="35">
        <v>211</v>
      </c>
      <c r="H51" s="35">
        <v>5</v>
      </c>
      <c r="I51" s="35">
        <v>2</v>
      </c>
      <c r="J51" s="35" t="s">
        <v>68</v>
      </c>
      <c r="K51" s="36">
        <v>244</v>
      </c>
      <c r="L51" s="37">
        <v>5</v>
      </c>
      <c r="M51" s="37">
        <v>0</v>
      </c>
      <c r="N51" s="37"/>
      <c r="O51" s="37"/>
      <c r="P51" s="37"/>
      <c r="Q51" s="37"/>
      <c r="T51" s="64"/>
    </row>
    <row r="52" spans="1:20" ht="48" x14ac:dyDescent="0.25">
      <c r="A52" s="19" t="s">
        <v>28</v>
      </c>
      <c r="B52" s="19" t="s">
        <v>0</v>
      </c>
      <c r="C52" s="19" t="s">
        <v>57</v>
      </c>
      <c r="D52" s="19"/>
      <c r="E52" s="22" t="s">
        <v>40</v>
      </c>
      <c r="F52" s="23" t="s">
        <v>59</v>
      </c>
      <c r="G52" s="35">
        <v>211</v>
      </c>
      <c r="H52" s="35">
        <v>5</v>
      </c>
      <c r="I52" s="35">
        <v>2</v>
      </c>
      <c r="J52" s="35" t="s">
        <v>69</v>
      </c>
      <c r="K52" s="36">
        <v>244</v>
      </c>
      <c r="L52" s="37">
        <v>5</v>
      </c>
      <c r="M52" s="37">
        <v>0</v>
      </c>
      <c r="N52" s="37"/>
      <c r="O52" s="37"/>
      <c r="P52" s="37"/>
      <c r="Q52" s="37"/>
    </row>
    <row r="53" spans="1:20" ht="48" x14ac:dyDescent="0.25">
      <c r="A53" s="19" t="s">
        <v>28</v>
      </c>
      <c r="B53" s="19" t="s">
        <v>0</v>
      </c>
      <c r="C53" s="19" t="s">
        <v>57</v>
      </c>
      <c r="D53" s="21"/>
      <c r="E53" s="22" t="s">
        <v>41</v>
      </c>
      <c r="F53" s="23" t="s">
        <v>59</v>
      </c>
      <c r="G53" s="35">
        <v>211</v>
      </c>
      <c r="H53" s="35">
        <v>5</v>
      </c>
      <c r="I53" s="35">
        <v>2</v>
      </c>
      <c r="J53" s="35" t="s">
        <v>70</v>
      </c>
      <c r="K53" s="36">
        <v>243</v>
      </c>
      <c r="L53" s="37">
        <v>5</v>
      </c>
      <c r="M53" s="37">
        <v>15</v>
      </c>
      <c r="N53" s="37"/>
      <c r="O53" s="37"/>
      <c r="P53" s="37"/>
      <c r="Q53" s="37"/>
    </row>
    <row r="54" spans="1:20" ht="48" x14ac:dyDescent="0.25">
      <c r="A54" s="19" t="s">
        <v>28</v>
      </c>
      <c r="B54" s="19" t="s">
        <v>0</v>
      </c>
      <c r="C54" s="19" t="s">
        <v>57</v>
      </c>
      <c r="D54" s="19"/>
      <c r="E54" s="22" t="s">
        <v>42</v>
      </c>
      <c r="F54" s="23" t="s">
        <v>59</v>
      </c>
      <c r="G54" s="35">
        <v>211</v>
      </c>
      <c r="H54" s="35">
        <v>5</v>
      </c>
      <c r="I54" s="35">
        <v>2</v>
      </c>
      <c r="J54" s="35" t="s">
        <v>71</v>
      </c>
      <c r="K54" s="36">
        <v>244</v>
      </c>
      <c r="L54" s="37">
        <v>5</v>
      </c>
      <c r="M54" s="37">
        <v>0</v>
      </c>
      <c r="N54" s="37"/>
      <c r="O54" s="37"/>
      <c r="P54" s="37"/>
      <c r="Q54" s="37"/>
    </row>
    <row r="55" spans="1:20" ht="48" x14ac:dyDescent="0.25">
      <c r="A55" s="19" t="s">
        <v>28</v>
      </c>
      <c r="B55" s="19" t="s">
        <v>0</v>
      </c>
      <c r="C55" s="19" t="s">
        <v>57</v>
      </c>
      <c r="D55" s="19"/>
      <c r="E55" s="22" t="s">
        <v>43</v>
      </c>
      <c r="F55" s="23" t="s">
        <v>59</v>
      </c>
      <c r="G55" s="35">
        <v>211</v>
      </c>
      <c r="H55" s="35">
        <v>5</v>
      </c>
      <c r="I55" s="35">
        <v>2</v>
      </c>
      <c r="J55" s="35" t="s">
        <v>72</v>
      </c>
      <c r="K55" s="36">
        <v>243</v>
      </c>
      <c r="L55" s="37">
        <v>5</v>
      </c>
      <c r="M55" s="37">
        <v>5</v>
      </c>
      <c r="N55" s="37"/>
      <c r="O55" s="37"/>
      <c r="P55" s="37"/>
      <c r="Q55" s="37"/>
    </row>
    <row r="56" spans="1:20" ht="48" x14ac:dyDescent="0.25">
      <c r="A56" s="19" t="s">
        <v>28</v>
      </c>
      <c r="B56" s="19" t="s">
        <v>0</v>
      </c>
      <c r="C56" s="19" t="s">
        <v>57</v>
      </c>
      <c r="D56" s="21"/>
      <c r="E56" s="22" t="s">
        <v>44</v>
      </c>
      <c r="F56" s="23" t="s">
        <v>59</v>
      </c>
      <c r="G56" s="35">
        <v>211</v>
      </c>
      <c r="H56" s="35">
        <v>5</v>
      </c>
      <c r="I56" s="35">
        <v>2</v>
      </c>
      <c r="J56" s="35" t="s">
        <v>73</v>
      </c>
      <c r="K56" s="36">
        <v>244</v>
      </c>
      <c r="L56" s="37">
        <v>5</v>
      </c>
      <c r="M56" s="37">
        <v>0</v>
      </c>
      <c r="N56" s="37"/>
      <c r="O56" s="37"/>
      <c r="P56" s="37"/>
      <c r="Q56" s="37"/>
    </row>
    <row r="57" spans="1:20" ht="48" x14ac:dyDescent="0.25">
      <c r="A57" s="19" t="s">
        <v>28</v>
      </c>
      <c r="B57" s="19" t="s">
        <v>0</v>
      </c>
      <c r="C57" s="19" t="s">
        <v>57</v>
      </c>
      <c r="D57" s="21"/>
      <c r="E57" s="22" t="s">
        <v>45</v>
      </c>
      <c r="F57" s="23" t="s">
        <v>59</v>
      </c>
      <c r="G57" s="35">
        <v>211</v>
      </c>
      <c r="H57" s="35">
        <v>5</v>
      </c>
      <c r="I57" s="35">
        <v>2</v>
      </c>
      <c r="J57" s="35" t="s">
        <v>74</v>
      </c>
      <c r="K57" s="36">
        <v>244</v>
      </c>
      <c r="L57" s="37">
        <v>5</v>
      </c>
      <c r="M57" s="37">
        <v>0</v>
      </c>
      <c r="N57" s="37"/>
      <c r="O57" s="37"/>
      <c r="P57" s="37"/>
      <c r="Q57" s="37"/>
    </row>
    <row r="58" spans="1:20" ht="48" x14ac:dyDescent="0.25">
      <c r="A58" s="19" t="s">
        <v>28</v>
      </c>
      <c r="B58" s="19" t="s">
        <v>0</v>
      </c>
      <c r="C58" s="19" t="s">
        <v>57</v>
      </c>
      <c r="D58" s="19"/>
      <c r="E58" s="22" t="s">
        <v>46</v>
      </c>
      <c r="F58" s="23" t="s">
        <v>59</v>
      </c>
      <c r="G58" s="35">
        <v>211</v>
      </c>
      <c r="H58" s="35">
        <v>5</v>
      </c>
      <c r="I58" s="35">
        <v>2</v>
      </c>
      <c r="J58" s="35" t="s">
        <v>75</v>
      </c>
      <c r="K58" s="36">
        <v>243</v>
      </c>
      <c r="L58" s="37">
        <v>5</v>
      </c>
      <c r="M58" s="37">
        <v>5</v>
      </c>
      <c r="N58" s="37"/>
      <c r="O58" s="37"/>
      <c r="P58" s="37"/>
      <c r="Q58" s="37"/>
    </row>
    <row r="59" spans="1:20" ht="48" x14ac:dyDescent="0.25">
      <c r="A59" s="19" t="s">
        <v>28</v>
      </c>
      <c r="B59" s="19" t="s">
        <v>0</v>
      </c>
      <c r="C59" s="19" t="s">
        <v>57</v>
      </c>
      <c r="D59" s="19"/>
      <c r="E59" s="22" t="s">
        <v>47</v>
      </c>
      <c r="F59" s="23" t="s">
        <v>59</v>
      </c>
      <c r="G59" s="35">
        <v>211</v>
      </c>
      <c r="H59" s="35">
        <v>5</v>
      </c>
      <c r="I59" s="35">
        <v>2</v>
      </c>
      <c r="J59" s="35" t="s">
        <v>76</v>
      </c>
      <c r="K59" s="36">
        <v>244</v>
      </c>
      <c r="L59" s="37">
        <v>55</v>
      </c>
      <c r="M59" s="37">
        <v>55</v>
      </c>
      <c r="N59" s="37"/>
      <c r="O59" s="37"/>
      <c r="P59" s="37"/>
      <c r="Q59" s="37"/>
    </row>
    <row r="60" spans="1:20" ht="48" x14ac:dyDescent="0.25">
      <c r="A60" s="19" t="s">
        <v>28</v>
      </c>
      <c r="B60" s="19" t="s">
        <v>0</v>
      </c>
      <c r="C60" s="19" t="s">
        <v>57</v>
      </c>
      <c r="D60" s="21"/>
      <c r="E60" s="22" t="s">
        <v>48</v>
      </c>
      <c r="F60" s="23" t="s">
        <v>59</v>
      </c>
      <c r="G60" s="35">
        <v>211</v>
      </c>
      <c r="H60" s="35">
        <v>5</v>
      </c>
      <c r="I60" s="35">
        <v>2</v>
      </c>
      <c r="J60" s="35" t="s">
        <v>77</v>
      </c>
      <c r="K60" s="36">
        <v>243</v>
      </c>
      <c r="L60" s="37">
        <v>38</v>
      </c>
      <c r="M60" s="37">
        <v>5</v>
      </c>
      <c r="N60" s="37"/>
      <c r="O60" s="37"/>
      <c r="P60" s="37"/>
      <c r="Q60" s="37"/>
    </row>
    <row r="61" spans="1:20" ht="48" x14ac:dyDescent="0.25">
      <c r="A61" s="19" t="s">
        <v>28</v>
      </c>
      <c r="B61" s="19" t="s">
        <v>0</v>
      </c>
      <c r="C61" s="19" t="s">
        <v>57</v>
      </c>
      <c r="D61" s="19"/>
      <c r="E61" s="22" t="s">
        <v>49</v>
      </c>
      <c r="F61" s="23" t="s">
        <v>59</v>
      </c>
      <c r="G61" s="35">
        <v>211</v>
      </c>
      <c r="H61" s="35">
        <v>5</v>
      </c>
      <c r="I61" s="35">
        <v>2</v>
      </c>
      <c r="J61" s="35" t="s">
        <v>78</v>
      </c>
      <c r="K61" s="36">
        <v>243</v>
      </c>
      <c r="L61" s="37">
        <v>5</v>
      </c>
      <c r="M61" s="37">
        <v>5</v>
      </c>
      <c r="N61" s="37"/>
      <c r="O61" s="37"/>
      <c r="P61" s="37"/>
      <c r="Q61" s="37"/>
    </row>
    <row r="62" spans="1:20" ht="54" hidden="1" x14ac:dyDescent="0.25">
      <c r="A62" s="19"/>
      <c r="B62" s="19"/>
      <c r="C62" s="19"/>
      <c r="D62" s="19"/>
      <c r="E62" s="22" t="s">
        <v>81</v>
      </c>
      <c r="F62" s="23" t="s">
        <v>60</v>
      </c>
      <c r="G62" s="35" t="s">
        <v>62</v>
      </c>
      <c r="H62" s="35" t="s">
        <v>61</v>
      </c>
      <c r="I62" s="35" t="s">
        <v>38</v>
      </c>
      <c r="J62" s="35" t="s">
        <v>79</v>
      </c>
      <c r="K62" s="36" t="s">
        <v>82</v>
      </c>
      <c r="L62" s="37"/>
      <c r="M62" s="37" t="s">
        <v>83</v>
      </c>
      <c r="N62" s="37"/>
      <c r="O62" s="41"/>
      <c r="P62" s="37"/>
      <c r="Q62" s="37"/>
      <c r="R62" s="16">
        <f>1208.3+40+601.7</f>
        <v>1850</v>
      </c>
    </row>
    <row r="63" spans="1:20" x14ac:dyDescent="0.25">
      <c r="A63" s="97" t="s">
        <v>28</v>
      </c>
      <c r="B63" s="97" t="s">
        <v>0</v>
      </c>
      <c r="C63" s="97" t="s">
        <v>57</v>
      </c>
      <c r="D63" s="97">
        <v>2</v>
      </c>
      <c r="E63" s="111" t="s">
        <v>84</v>
      </c>
      <c r="F63" s="109" t="s">
        <v>60</v>
      </c>
      <c r="G63" s="35"/>
      <c r="H63" s="35" t="s">
        <v>61</v>
      </c>
      <c r="I63" s="35" t="s">
        <v>38</v>
      </c>
      <c r="J63" s="35" t="s">
        <v>79</v>
      </c>
      <c r="K63" s="36">
        <v>414</v>
      </c>
      <c r="M63" s="49">
        <v>1186.7</v>
      </c>
      <c r="N63" s="37"/>
      <c r="O63" s="41"/>
      <c r="P63" s="37"/>
      <c r="Q63" s="37"/>
    </row>
    <row r="64" spans="1:20" ht="81.75" customHeight="1" x14ac:dyDescent="0.25">
      <c r="A64" s="98"/>
      <c r="B64" s="98"/>
      <c r="C64" s="98"/>
      <c r="D64" s="98"/>
      <c r="E64" s="112"/>
      <c r="F64" s="110"/>
      <c r="G64" s="35" t="s">
        <v>62</v>
      </c>
      <c r="H64" s="35" t="s">
        <v>61</v>
      </c>
      <c r="I64" s="35" t="s">
        <v>38</v>
      </c>
      <c r="J64" s="52" t="s">
        <v>95</v>
      </c>
      <c r="K64" s="36">
        <v>414</v>
      </c>
      <c r="L64" s="95">
        <v>2600</v>
      </c>
      <c r="M64" s="81">
        <v>315</v>
      </c>
      <c r="N64" s="37"/>
      <c r="O64" s="38"/>
      <c r="P64" s="30"/>
      <c r="Q64" s="30"/>
    </row>
  </sheetData>
  <mergeCells count="48">
    <mergeCell ref="A15:A17"/>
    <mergeCell ref="A6:D6"/>
    <mergeCell ref="L1:Q1"/>
    <mergeCell ref="L2:Q2"/>
    <mergeCell ref="L3:Q3"/>
    <mergeCell ref="L4:Q4"/>
    <mergeCell ref="F6:F7"/>
    <mergeCell ref="L6:Q6"/>
    <mergeCell ref="E5:Q5"/>
    <mergeCell ref="E6:E7"/>
    <mergeCell ref="G6:K6"/>
    <mergeCell ref="G12:G14"/>
    <mergeCell ref="H12:H14"/>
    <mergeCell ref="I12:I14"/>
    <mergeCell ref="E12:E14"/>
    <mergeCell ref="F12:F14"/>
    <mergeCell ref="E18:E33"/>
    <mergeCell ref="F18:F33"/>
    <mergeCell ref="F15:F17"/>
    <mergeCell ref="C15:C17"/>
    <mergeCell ref="B15:B17"/>
    <mergeCell ref="A35:A50"/>
    <mergeCell ref="C35:C50"/>
    <mergeCell ref="D35:D50"/>
    <mergeCell ref="A18:A33"/>
    <mergeCell ref="B18:B33"/>
    <mergeCell ref="C18:C33"/>
    <mergeCell ref="D18:D33"/>
    <mergeCell ref="F63:F64"/>
    <mergeCell ref="E63:E64"/>
    <mergeCell ref="E35:E50"/>
    <mergeCell ref="F35:F50"/>
    <mergeCell ref="D63:D64"/>
    <mergeCell ref="C63:C64"/>
    <mergeCell ref="B63:B64"/>
    <mergeCell ref="A63:A64"/>
    <mergeCell ref="E8:E10"/>
    <mergeCell ref="D8:D10"/>
    <mergeCell ref="C8:C10"/>
    <mergeCell ref="B8:B10"/>
    <mergeCell ref="A8:A10"/>
    <mergeCell ref="D12:D14"/>
    <mergeCell ref="C12:C14"/>
    <mergeCell ref="B12:B14"/>
    <mergeCell ref="A12:A14"/>
    <mergeCell ref="D15:D17"/>
    <mergeCell ref="E15:E17"/>
    <mergeCell ref="B35:B50"/>
  </mergeCells>
  <pageMargins left="0.19685039370078741" right="0.15748031496062992" top="0.39370078740157483" bottom="0.39370078740157483" header="0.31496062992125984" footer="0.31496062992125984"/>
  <pageSetup paperSize="9" scale="95" fitToHeight="0" orientation="landscape" r:id="rId1"/>
  <headerFooter>
    <oddFooter>&amp;C&amp;P</oddFooter>
  </headerFooter>
  <ignoredErrors>
    <ignoredError sqref="I22 H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opLeftCell="A4" zoomScale="110" zoomScaleNormal="110" workbookViewId="0">
      <selection activeCell="I16" sqref="I16:K16"/>
    </sheetView>
  </sheetViews>
  <sheetFormatPr defaultRowHeight="15" x14ac:dyDescent="0.25"/>
  <cols>
    <col min="1" max="1" width="4.7109375" style="3" customWidth="1"/>
    <col min="2" max="2" width="4.5703125" style="3" customWidth="1"/>
    <col min="3" max="3" width="19" style="3" customWidth="1"/>
    <col min="4" max="4" width="43.140625" style="3" customWidth="1"/>
    <col min="5" max="5" width="11.5703125" style="3" customWidth="1"/>
    <col min="6" max="10" width="9.7109375" style="3" customWidth="1"/>
    <col min="11" max="11" width="16.28515625" style="3" customWidth="1"/>
    <col min="12" max="16384" width="9.140625" style="3"/>
  </cols>
  <sheetData>
    <row r="1" spans="1:11" x14ac:dyDescent="0.25">
      <c r="A1" s="2"/>
      <c r="B1" s="2"/>
      <c r="C1" s="2"/>
      <c r="D1" s="2"/>
      <c r="E1" s="2"/>
      <c r="F1" s="2"/>
      <c r="G1" s="136" t="s">
        <v>35</v>
      </c>
      <c r="H1" s="136"/>
      <c r="I1" s="136"/>
      <c r="J1" s="136"/>
      <c r="K1" s="136"/>
    </row>
    <row r="2" spans="1:11" x14ac:dyDescent="0.25">
      <c r="A2" s="2"/>
      <c r="B2" s="2"/>
      <c r="C2" s="2"/>
      <c r="D2" s="2"/>
      <c r="E2" s="2"/>
      <c r="F2" s="2"/>
      <c r="G2" s="136" t="s">
        <v>34</v>
      </c>
      <c r="H2" s="136"/>
      <c r="I2" s="136"/>
      <c r="J2" s="136"/>
      <c r="K2" s="136"/>
    </row>
    <row r="3" spans="1:11" x14ac:dyDescent="0.25">
      <c r="A3" s="2"/>
      <c r="B3" s="2"/>
      <c r="C3" s="2"/>
      <c r="D3" s="2"/>
      <c r="E3" s="2"/>
      <c r="F3" s="2"/>
      <c r="G3" s="136" t="s">
        <v>50</v>
      </c>
      <c r="H3" s="136"/>
      <c r="I3" s="136"/>
      <c r="J3" s="136"/>
      <c r="K3" s="136"/>
    </row>
    <row r="4" spans="1:11" x14ac:dyDescent="0.25">
      <c r="A4" s="2"/>
      <c r="B4" s="2"/>
      <c r="C4" s="2"/>
      <c r="D4" s="2"/>
      <c r="E4" s="2"/>
      <c r="F4" s="2"/>
      <c r="G4" s="136" t="s">
        <v>31</v>
      </c>
      <c r="H4" s="136"/>
      <c r="I4" s="136"/>
      <c r="J4" s="136"/>
      <c r="K4" s="136"/>
    </row>
    <row r="5" spans="1:11" ht="18" customHeight="1" x14ac:dyDescent="0.25">
      <c r="A5" s="137" t="s">
        <v>32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1" ht="32.25" customHeight="1" x14ac:dyDescent="0.25">
      <c r="A6" s="2"/>
      <c r="B6" s="2"/>
      <c r="C6" s="2"/>
      <c r="D6" s="2"/>
      <c r="E6" s="2"/>
      <c r="F6" s="2" t="s">
        <v>36</v>
      </c>
      <c r="G6" s="2"/>
      <c r="H6" s="2"/>
      <c r="I6" s="2"/>
      <c r="J6" s="2"/>
      <c r="K6" s="2"/>
    </row>
    <row r="7" spans="1:11" ht="26.25" customHeight="1" x14ac:dyDescent="0.25">
      <c r="A7" s="135" t="s">
        <v>9</v>
      </c>
      <c r="B7" s="135"/>
      <c r="C7" s="134" t="s">
        <v>19</v>
      </c>
      <c r="D7" s="134" t="s">
        <v>7</v>
      </c>
      <c r="E7" s="134" t="s">
        <v>8</v>
      </c>
      <c r="F7" s="134"/>
      <c r="G7" s="134"/>
      <c r="H7" s="134"/>
      <c r="I7" s="134"/>
      <c r="J7" s="134"/>
      <c r="K7" s="134"/>
    </row>
    <row r="8" spans="1:11" ht="19.5" customHeight="1" x14ac:dyDescent="0.25">
      <c r="A8" s="135"/>
      <c r="B8" s="135"/>
      <c r="C8" s="134"/>
      <c r="D8" s="134"/>
      <c r="E8" s="134" t="s">
        <v>15</v>
      </c>
      <c r="F8" s="134" t="s">
        <v>23</v>
      </c>
      <c r="G8" s="134" t="s">
        <v>24</v>
      </c>
      <c r="H8" s="134" t="s">
        <v>25</v>
      </c>
      <c r="I8" s="134" t="s">
        <v>26</v>
      </c>
      <c r="J8" s="134" t="s">
        <v>27</v>
      </c>
      <c r="K8" s="134" t="s">
        <v>30</v>
      </c>
    </row>
    <row r="9" spans="1:11" x14ac:dyDescent="0.25">
      <c r="A9" s="4" t="s">
        <v>17</v>
      </c>
      <c r="B9" s="4" t="s">
        <v>10</v>
      </c>
      <c r="C9" s="134"/>
      <c r="D9" s="134"/>
      <c r="E9" s="134"/>
      <c r="F9" s="134"/>
      <c r="G9" s="134"/>
      <c r="H9" s="134"/>
      <c r="I9" s="134"/>
      <c r="J9" s="134"/>
      <c r="K9" s="134"/>
    </row>
    <row r="10" spans="1:11" ht="16.5" customHeight="1" x14ac:dyDescent="0.25">
      <c r="A10" s="132" t="s">
        <v>28</v>
      </c>
      <c r="B10" s="132">
        <v>2</v>
      </c>
      <c r="C10" s="133" t="s">
        <v>37</v>
      </c>
      <c r="D10" s="5" t="s">
        <v>13</v>
      </c>
      <c r="E10" s="6">
        <f>F10+G10+H10+I10+J10+K10</f>
        <v>166324.10000000003</v>
      </c>
      <c r="F10" s="6">
        <f>F11</f>
        <v>26576.2</v>
      </c>
      <c r="G10" s="6">
        <v>74959.5</v>
      </c>
      <c r="H10" s="6">
        <v>52862.8</v>
      </c>
      <c r="I10" s="6">
        <v>4161.2</v>
      </c>
      <c r="J10" s="6">
        <v>3882.2</v>
      </c>
      <c r="K10" s="6">
        <v>3882.2</v>
      </c>
    </row>
    <row r="11" spans="1:11" ht="16.5" customHeight="1" x14ac:dyDescent="0.25">
      <c r="A11" s="132"/>
      <c r="B11" s="132"/>
      <c r="C11" s="133"/>
      <c r="D11" s="7" t="s">
        <v>51</v>
      </c>
      <c r="E11" s="6">
        <f>F11+G11+H11+I11+J11+K11</f>
        <v>166324.10000000003</v>
      </c>
      <c r="F11" s="8">
        <f>860+995+F13+F16</f>
        <v>26576.2</v>
      </c>
      <c r="G11" s="8">
        <v>74959.5</v>
      </c>
      <c r="H11" s="8">
        <v>52862.8</v>
      </c>
      <c r="I11" s="8">
        <v>4161.2</v>
      </c>
      <c r="J11" s="8">
        <v>3882.2</v>
      </c>
      <c r="K11" s="8">
        <v>3882.2</v>
      </c>
    </row>
    <row r="12" spans="1:11" ht="16.5" customHeight="1" x14ac:dyDescent="0.25">
      <c r="A12" s="132"/>
      <c r="B12" s="132"/>
      <c r="C12" s="133"/>
      <c r="D12" s="7" t="s">
        <v>21</v>
      </c>
      <c r="E12" s="6">
        <f t="shared" ref="E12:E16" si="0">F12+G12+H12+I12+J12+K12</f>
        <v>0</v>
      </c>
      <c r="F12" s="10"/>
      <c r="G12" s="10"/>
      <c r="H12" s="10"/>
      <c r="I12" s="10"/>
      <c r="J12" s="10"/>
      <c r="K12" s="10"/>
    </row>
    <row r="13" spans="1:11" ht="16.5" customHeight="1" x14ac:dyDescent="0.25">
      <c r="A13" s="132"/>
      <c r="B13" s="132"/>
      <c r="C13" s="133"/>
      <c r="D13" s="7" t="s">
        <v>22</v>
      </c>
      <c r="E13" s="6">
        <f t="shared" si="0"/>
        <v>88431.4</v>
      </c>
      <c r="F13" s="9">
        <f>2600+21983.2</f>
        <v>24583.200000000001</v>
      </c>
      <c r="G13" s="9">
        <v>63848.2</v>
      </c>
      <c r="H13" s="9"/>
      <c r="I13" s="9"/>
      <c r="J13" s="9"/>
      <c r="K13" s="9"/>
    </row>
    <row r="14" spans="1:11" ht="16.5" customHeight="1" x14ac:dyDescent="0.25">
      <c r="A14" s="132"/>
      <c r="B14" s="132"/>
      <c r="C14" s="133"/>
      <c r="D14" s="7" t="s">
        <v>20</v>
      </c>
      <c r="E14" s="6">
        <f t="shared" si="0"/>
        <v>0</v>
      </c>
      <c r="F14" s="9">
        <v>0</v>
      </c>
      <c r="G14" s="9"/>
      <c r="H14" s="9"/>
      <c r="I14" s="9"/>
      <c r="J14" s="9"/>
      <c r="K14" s="9"/>
    </row>
    <row r="15" spans="1:11" ht="29.25" customHeight="1" x14ac:dyDescent="0.25">
      <c r="A15" s="132"/>
      <c r="B15" s="132"/>
      <c r="C15" s="133"/>
      <c r="D15" s="1" t="s">
        <v>63</v>
      </c>
      <c r="E15" s="6">
        <v>46457.599999999999</v>
      </c>
      <c r="F15" s="9">
        <v>0</v>
      </c>
      <c r="G15" s="9">
        <v>0</v>
      </c>
      <c r="H15" s="9"/>
      <c r="I15" s="9"/>
      <c r="J15" s="9"/>
      <c r="K15" s="9"/>
    </row>
    <row r="16" spans="1:11" ht="27.75" customHeight="1" x14ac:dyDescent="0.25">
      <c r="A16" s="132"/>
      <c r="B16" s="132"/>
      <c r="C16" s="133"/>
      <c r="D16" s="7" t="s">
        <v>52</v>
      </c>
      <c r="E16" s="6">
        <f t="shared" si="0"/>
        <v>243</v>
      </c>
      <c r="F16" s="9">
        <v>138</v>
      </c>
      <c r="G16" s="9">
        <v>105</v>
      </c>
      <c r="H16" s="9">
        <v>0</v>
      </c>
      <c r="I16" s="9"/>
      <c r="J16" s="9"/>
      <c r="K16" s="9"/>
    </row>
    <row r="17" spans="1:11" ht="16.5" customHeight="1" x14ac:dyDescent="0.25">
      <c r="A17" s="132"/>
      <c r="B17" s="132"/>
      <c r="C17" s="133"/>
      <c r="D17" s="7" t="s">
        <v>85</v>
      </c>
      <c r="E17" s="11">
        <v>0</v>
      </c>
      <c r="F17" s="9">
        <v>0</v>
      </c>
      <c r="G17" s="9">
        <v>4999.8999999999996</v>
      </c>
      <c r="H17" s="9">
        <v>0</v>
      </c>
      <c r="I17" s="9">
        <v>0</v>
      </c>
      <c r="J17" s="9">
        <v>0</v>
      </c>
      <c r="K17" s="9">
        <v>0</v>
      </c>
    </row>
    <row r="20" spans="1:11" x14ac:dyDescent="0.25">
      <c r="E20" s="39"/>
    </row>
  </sheetData>
  <mergeCells count="19">
    <mergeCell ref="G1:K1"/>
    <mergeCell ref="G2:K2"/>
    <mergeCell ref="G3:K3"/>
    <mergeCell ref="J8:J9"/>
    <mergeCell ref="G4:K4"/>
    <mergeCell ref="K8:K9"/>
    <mergeCell ref="A5:K5"/>
    <mergeCell ref="A10:A17"/>
    <mergeCell ref="B10:B17"/>
    <mergeCell ref="C10:C17"/>
    <mergeCell ref="I8:I9"/>
    <mergeCell ref="E8:E9"/>
    <mergeCell ref="C7:C9"/>
    <mergeCell ref="D7:D9"/>
    <mergeCell ref="F8:F9"/>
    <mergeCell ref="G8:G9"/>
    <mergeCell ref="A7:B8"/>
    <mergeCell ref="E7:K7"/>
    <mergeCell ref="H8:H9"/>
  </mergeCells>
  <pageMargins left="0.16" right="0.16" top="0.78740157480314965" bottom="0.78740157480314965" header="0.31496062992125984" footer="0.31496062992125984"/>
  <pageSetup paperSize="9" scale="97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5</vt:lpstr>
      <vt:lpstr>6</vt:lpstr>
      <vt:lpstr>'5'!Заголовки_для_печати</vt:lpstr>
      <vt:lpstr>'6'!Заголовки_для_печати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2018-02-01T12:45:22Z</dcterms:modified>
</cp:coreProperties>
</file>