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85" windowWidth="19440" windowHeight="9795"/>
  </bookViews>
  <sheets>
    <sheet name="сведения (ф.4)" sheetId="5" r:id="rId1"/>
  </sheets>
  <definedNames>
    <definedName name="_xlnm.Print_Area" localSheetId="0">'сведения (ф.4)'!$A$1:$J$61</definedName>
  </definedNames>
  <calcPr calcId="152511"/>
</workbook>
</file>

<file path=xl/calcChain.xml><?xml version="1.0" encoding="utf-8"?>
<calcChain xmlns="http://schemas.openxmlformats.org/spreadsheetml/2006/main">
  <c r="I13" i="5" l="1"/>
  <c r="I7" i="5"/>
  <c r="J61" i="5" l="1"/>
  <c r="J60" i="5"/>
  <c r="J59" i="5"/>
  <c r="J58" i="5"/>
  <c r="J55" i="5"/>
  <c r="J54" i="5"/>
  <c r="J53" i="5"/>
  <c r="J52" i="5"/>
  <c r="J51" i="5"/>
  <c r="J50" i="5"/>
  <c r="J49" i="5"/>
  <c r="J48" i="5"/>
  <c r="J47" i="5"/>
  <c r="J46" i="5"/>
  <c r="J45" i="5"/>
  <c r="J43" i="5"/>
  <c r="J42" i="5"/>
  <c r="I41" i="5"/>
  <c r="H41" i="5"/>
  <c r="I40" i="5"/>
  <c r="H40" i="5"/>
  <c r="J39" i="5"/>
  <c r="J38" i="5"/>
  <c r="H38" i="5"/>
  <c r="J37" i="5"/>
  <c r="J33" i="5"/>
  <c r="J31" i="5"/>
  <c r="H29" i="5"/>
  <c r="H28" i="5"/>
  <c r="J22" i="5"/>
  <c r="J21" i="5"/>
  <c r="J20" i="5"/>
  <c r="J19" i="5"/>
  <c r="J16" i="5"/>
  <c r="J15" i="5"/>
  <c r="J14" i="5"/>
  <c r="H13" i="5"/>
  <c r="J12" i="5"/>
  <c r="J11" i="5"/>
  <c r="J10" i="5"/>
  <c r="J9" i="5"/>
  <c r="H7" i="5"/>
  <c r="J36" i="5" l="1"/>
  <c r="J30" i="5"/>
  <c r="J32" i="5"/>
  <c r="J7" i="5"/>
  <c r="J8" i="5"/>
  <c r="J13" i="5"/>
  <c r="J41" i="5"/>
  <c r="J40" i="5"/>
  <c r="J28" i="5"/>
  <c r="J29" i="5"/>
  <c r="J34" i="5"/>
</calcChain>
</file>

<file path=xl/sharedStrings.xml><?xml version="1.0" encoding="utf-8"?>
<sst xmlns="http://schemas.openxmlformats.org/spreadsheetml/2006/main" count="157" uniqueCount="64">
  <si>
    <t>Код аналитической программной классификации</t>
  </si>
  <si>
    <t>МП</t>
  </si>
  <si>
    <t>Пп</t>
  </si>
  <si>
    <t>ОМ</t>
  </si>
  <si>
    <t>М</t>
  </si>
  <si>
    <t>Организация библиотечного обслуживания населения</t>
  </si>
  <si>
    <t>Организация досуга, предоставление услуг организаций культуры и доступа к музейным фондам;</t>
  </si>
  <si>
    <t>03</t>
  </si>
  <si>
    <t>01</t>
  </si>
  <si>
    <t>Библиотечное, библиографическое и информационное обслуживание пользователей библиотеки</t>
  </si>
  <si>
    <t>16</t>
  </si>
  <si>
    <t>Реализация целевых библиотечных мероприятий</t>
  </si>
  <si>
    <t>Методическая работа в установленной сфере деятельности</t>
  </si>
  <si>
    <t>13</t>
  </si>
  <si>
    <t>18</t>
  </si>
  <si>
    <t xml:space="preserve">Организация деятельности музейного учреждения </t>
  </si>
  <si>
    <t>22</t>
  </si>
  <si>
    <t>23</t>
  </si>
  <si>
    <t>единица</t>
  </si>
  <si>
    <t>число посетителей</t>
  </si>
  <si>
    <t>человек</t>
  </si>
  <si>
    <t>количество предметов</t>
  </si>
  <si>
    <t>Уплата прочих налогов и сборов</t>
  </si>
  <si>
    <t>25</t>
  </si>
  <si>
    <t>Наименование показателя</t>
  </si>
  <si>
    <t>Наименование муниципальной услуги (работы)</t>
  </si>
  <si>
    <t xml:space="preserve">Единица измерения </t>
  </si>
  <si>
    <t>План на отчетный год</t>
  </si>
  <si>
    <t>Факт на конец отчетного периода</t>
  </si>
  <si>
    <t>Относительное отклонение факта на конец отчетного периода от плана на отчетный год, %</t>
  </si>
  <si>
    <t>Муниципальная услуга «Библиотечное, библиографическое и информационное обслуживание пользователей библиотеки (в стационарных условиях)»</t>
  </si>
  <si>
    <t>Число посещений</t>
  </si>
  <si>
    <t>Расходы бюджета муниципального образования «Глазовский район» на оказание муниципальной услуги (выполнение работы)</t>
  </si>
  <si>
    <t>тыс.руб.</t>
  </si>
  <si>
    <t>Муниципальная работа «Библиографическая обработка документов и создание каталогов»</t>
  </si>
  <si>
    <t xml:space="preserve">Количество библиографических записей электронного каталога </t>
  </si>
  <si>
    <t>Муниципальная работа «Организация и проведение культурно-массовых мероприятий (методические)»</t>
  </si>
  <si>
    <t>Муниципальная услуга «Организация деятельности клубных формирований и формирований самодеятельного народного творчества»</t>
  </si>
  <si>
    <t>Количество клубных формирований</t>
  </si>
  <si>
    <t>Муниципальная работа «Формирование, учет, изучение, обеспечение физического сохранения и безопасности музейных предметов, музейных коллекций»</t>
  </si>
  <si>
    <t>Муниципальная услуга «Библиотечное, библиографическое и информационное обслуживание пользователей библиотеки (вне стационара)»</t>
  </si>
  <si>
    <t>Муниципальная услуга «Библиотечное, библиографическое и информационное обслуживание пользователей библиотеки (удаленно через сеть Интернет)»</t>
  </si>
  <si>
    <t>число посещений</t>
  </si>
  <si>
    <t>Муниципальная работа "Методическое обеспечение в области библиотечного дела"</t>
  </si>
  <si>
    <t>Количествопроведенных консультаций</t>
  </si>
  <si>
    <t>Количество культурно-массовых мероприятий(методические семинары конференции)</t>
  </si>
  <si>
    <t>количество посещений</t>
  </si>
  <si>
    <t>Муниципальная услуга «Публичный показ музейных предметов, музейных коллекций» (в стационарных условиях)</t>
  </si>
  <si>
    <t>211</t>
  </si>
  <si>
    <t>Муниципальная услуга «Публичный показ музейных предметов, музейных коллекций» (вне стационара)</t>
  </si>
  <si>
    <t>Муниципальная работа "Создание экспозиций (выставок) музеев. Организация выездных выставок"</t>
  </si>
  <si>
    <t>количество выставок</t>
  </si>
  <si>
    <t>Формирование молодежного центра</t>
  </si>
  <si>
    <t>количество мероприятий</t>
  </si>
  <si>
    <t>Муниципальная работа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молодежи»</t>
  </si>
  <si>
    <t>Муниципальная работа «Организация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положении»</t>
  </si>
  <si>
    <t>Муниципальная работа «Осуществление экскурсионного обслуживания"</t>
  </si>
  <si>
    <t>Число экскурсий</t>
  </si>
  <si>
    <t>Зам. директора по экономике МКУ "ЦБ Глазовского района"                                                                             Е. Н. Урсегова</t>
  </si>
  <si>
    <t xml:space="preserve">Начальник управления по проектной деятельности,                           
культуре, молодежной политике, 
физической культуре и спорту                                                                                                                                         И.В. Каркина
</t>
  </si>
  <si>
    <t xml:space="preserve">Уплата налогов </t>
  </si>
  <si>
    <t xml:space="preserve">Мероприятия, направленные на обеспечение безопасности учреждений </t>
  </si>
  <si>
    <t>Реализация проектов за счет средств местного бюджета</t>
  </si>
  <si>
    <t>Сведения о выполнении сводных показателей муниципальных заданий на оказание муниципальных услуг, выполнение работ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</si>
</sst>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0" fontId="0" fillId="0" borderId="0" xfId="0" applyFont="1" applyBorder="1"/>
    <xf numFmtId="0" fontId="9" fillId="0" borderId="0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2" fontId="0" fillId="0" borderId="0" xfId="0" applyNumberFormat="1"/>
    <xf numFmtId="3" fontId="0" fillId="0" borderId="0" xfId="0" applyNumberFormat="1"/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6" fillId="0" borderId="1" xfId="0" applyFont="1" applyBorder="1"/>
    <xf numFmtId="3" fontId="8" fillId="0" borderId="1" xfId="0" applyNumberFormat="1" applyFont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17" fillId="0" borderId="1" xfId="0" applyFont="1" applyBorder="1" applyAlignment="1"/>
    <xf numFmtId="0" fontId="17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7" fillId="0" borderId="0" xfId="0" applyFont="1" applyBorder="1" applyAlignment="1"/>
    <xf numFmtId="0" fontId="17" fillId="0" borderId="0" xfId="0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12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49" fontId="0" fillId="0" borderId="1" xfId="0" applyNumberFormat="1" applyBorder="1" applyAlignment="1"/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6.42578125" style="3" customWidth="1"/>
    <col min="2" max="2" width="9.140625" style="4"/>
    <col min="3" max="3" width="9.140625" style="3"/>
    <col min="4" max="4" width="9.140625" style="4"/>
    <col min="5" max="5" width="50.42578125" style="4" customWidth="1"/>
    <col min="6" max="6" width="42.28515625" style="5" customWidth="1"/>
    <col min="7" max="7" width="15.7109375" style="5" customWidth="1"/>
    <col min="8" max="10" width="15.7109375" style="6" customWidth="1"/>
  </cols>
  <sheetData>
    <row r="1" spans="1:13" ht="48.75" customHeight="1" x14ac:dyDescent="0.25">
      <c r="A1" s="53" t="s">
        <v>63</v>
      </c>
      <c r="B1" s="54"/>
      <c r="C1" s="54"/>
      <c r="D1" s="54"/>
      <c r="E1" s="54"/>
      <c r="F1" s="54"/>
      <c r="G1" s="54"/>
      <c r="H1" s="54"/>
      <c r="I1" s="54"/>
      <c r="J1" s="54"/>
    </row>
    <row r="2" spans="1:13" ht="66.75" customHeight="1" x14ac:dyDescent="0.25">
      <c r="A2" s="55" t="s">
        <v>0</v>
      </c>
      <c r="B2" s="55"/>
      <c r="C2" s="55"/>
      <c r="D2" s="55"/>
      <c r="E2" s="55" t="s">
        <v>25</v>
      </c>
      <c r="F2" s="55" t="s">
        <v>24</v>
      </c>
      <c r="G2" s="55" t="s">
        <v>26</v>
      </c>
      <c r="H2" s="56" t="s">
        <v>27</v>
      </c>
      <c r="I2" s="56" t="s">
        <v>28</v>
      </c>
      <c r="J2" s="56" t="s">
        <v>29</v>
      </c>
    </row>
    <row r="3" spans="1:13" x14ac:dyDescent="0.25">
      <c r="A3" s="1" t="s">
        <v>1</v>
      </c>
      <c r="B3" s="16" t="s">
        <v>2</v>
      </c>
      <c r="C3" s="1" t="s">
        <v>3</v>
      </c>
      <c r="D3" s="16" t="s">
        <v>4</v>
      </c>
      <c r="E3" s="55"/>
      <c r="F3" s="55"/>
      <c r="G3" s="55"/>
      <c r="H3" s="57"/>
      <c r="I3" s="57"/>
      <c r="J3" s="57"/>
    </row>
    <row r="4" spans="1:13" ht="18.75" customHeight="1" x14ac:dyDescent="0.25">
      <c r="A4" s="15" t="s">
        <v>7</v>
      </c>
      <c r="B4" s="14">
        <v>1</v>
      </c>
      <c r="C4" s="15"/>
      <c r="D4" s="14"/>
      <c r="E4" s="47" t="s">
        <v>5</v>
      </c>
      <c r="F4" s="48"/>
      <c r="G4" s="48"/>
      <c r="H4" s="48"/>
      <c r="I4" s="48"/>
      <c r="J4" s="49"/>
    </row>
    <row r="5" spans="1:13" ht="15.75" customHeight="1" x14ac:dyDescent="0.25">
      <c r="A5" s="9" t="s">
        <v>7</v>
      </c>
      <c r="B5" s="17">
        <v>1</v>
      </c>
      <c r="C5" s="9" t="s">
        <v>8</v>
      </c>
      <c r="D5" s="17"/>
      <c r="E5" s="50" t="s">
        <v>9</v>
      </c>
      <c r="F5" s="51"/>
      <c r="G5" s="51"/>
      <c r="H5" s="51"/>
      <c r="I5" s="51"/>
      <c r="J5" s="52"/>
    </row>
    <row r="6" spans="1:13" ht="15.75" customHeight="1" x14ac:dyDescent="0.25">
      <c r="A6" s="9" t="s">
        <v>7</v>
      </c>
      <c r="B6" s="17">
        <v>1</v>
      </c>
      <c r="C6" s="9" t="s">
        <v>10</v>
      </c>
      <c r="D6" s="17"/>
      <c r="E6" s="50" t="s">
        <v>11</v>
      </c>
      <c r="F6" s="51"/>
      <c r="G6" s="51"/>
      <c r="H6" s="51"/>
      <c r="I6" s="51"/>
      <c r="J6" s="52"/>
    </row>
    <row r="7" spans="1:13" ht="15.75" customHeight="1" x14ac:dyDescent="0.25">
      <c r="A7" s="41"/>
      <c r="B7" s="43"/>
      <c r="C7" s="41"/>
      <c r="D7" s="43">
        <v>211</v>
      </c>
      <c r="E7" s="45" t="s">
        <v>30</v>
      </c>
      <c r="F7" s="21" t="s">
        <v>31</v>
      </c>
      <c r="G7" s="21" t="s">
        <v>20</v>
      </c>
      <c r="H7" s="22">
        <f>98300-9</f>
        <v>98291</v>
      </c>
      <c r="I7" s="22">
        <f>98300-9</f>
        <v>98291</v>
      </c>
      <c r="J7" s="23">
        <f>ROUND(((I7/H7*100)-100),0)</f>
        <v>0</v>
      </c>
    </row>
    <row r="8" spans="1:13" ht="42" customHeight="1" x14ac:dyDescent="0.25">
      <c r="A8" s="42"/>
      <c r="B8" s="44"/>
      <c r="C8" s="42"/>
      <c r="D8" s="44"/>
      <c r="E8" s="46"/>
      <c r="F8" s="21" t="s">
        <v>32</v>
      </c>
      <c r="G8" s="21" t="s">
        <v>33</v>
      </c>
      <c r="H8" s="22">
        <v>14665.93</v>
      </c>
      <c r="I8" s="22">
        <v>14665.93</v>
      </c>
      <c r="J8" s="23">
        <f t="shared" ref="J8:J12" si="0">ROUND(((I8/H8*100)-100),0)</f>
        <v>0</v>
      </c>
      <c r="M8" s="19"/>
    </row>
    <row r="9" spans="1:13" ht="16.5" customHeight="1" x14ac:dyDescent="0.25">
      <c r="A9" s="41"/>
      <c r="B9" s="43"/>
      <c r="C9" s="41"/>
      <c r="D9" s="43">
        <v>211</v>
      </c>
      <c r="E9" s="45" t="s">
        <v>40</v>
      </c>
      <c r="F9" s="21" t="s">
        <v>31</v>
      </c>
      <c r="G9" s="21" t="s">
        <v>20</v>
      </c>
      <c r="H9" s="22">
        <v>29000</v>
      </c>
      <c r="I9" s="22">
        <v>29000</v>
      </c>
      <c r="J9" s="23">
        <f t="shared" si="0"/>
        <v>0</v>
      </c>
      <c r="M9" s="19"/>
    </row>
    <row r="10" spans="1:13" ht="44.25" customHeight="1" x14ac:dyDescent="0.25">
      <c r="A10" s="42"/>
      <c r="B10" s="44"/>
      <c r="C10" s="42"/>
      <c r="D10" s="44"/>
      <c r="E10" s="46"/>
      <c r="F10" s="21" t="s">
        <v>32</v>
      </c>
      <c r="G10" s="21" t="s">
        <v>33</v>
      </c>
      <c r="H10" s="22">
        <v>4327.08</v>
      </c>
      <c r="I10" s="22">
        <v>4327.08</v>
      </c>
      <c r="J10" s="23">
        <f t="shared" si="0"/>
        <v>0</v>
      </c>
      <c r="M10" s="19"/>
    </row>
    <row r="11" spans="1:13" ht="23.25" customHeight="1" x14ac:dyDescent="0.25">
      <c r="A11" s="41"/>
      <c r="B11" s="43"/>
      <c r="C11" s="41"/>
      <c r="D11" s="43">
        <v>211</v>
      </c>
      <c r="E11" s="45" t="s">
        <v>34</v>
      </c>
      <c r="F11" s="21" t="s">
        <v>35</v>
      </c>
      <c r="G11" s="21" t="s">
        <v>18</v>
      </c>
      <c r="H11" s="22">
        <v>2570</v>
      </c>
      <c r="I11" s="22">
        <v>2570</v>
      </c>
      <c r="J11" s="23">
        <f t="shared" si="0"/>
        <v>0</v>
      </c>
      <c r="M11" s="19"/>
    </row>
    <row r="12" spans="1:13" ht="34.5" customHeight="1" x14ac:dyDescent="0.25">
      <c r="A12" s="42"/>
      <c r="B12" s="44"/>
      <c r="C12" s="42"/>
      <c r="D12" s="44"/>
      <c r="E12" s="46"/>
      <c r="F12" s="21" t="s">
        <v>32</v>
      </c>
      <c r="G12" s="21" t="s">
        <v>33</v>
      </c>
      <c r="H12" s="22">
        <v>383.47</v>
      </c>
      <c r="I12" s="22">
        <v>383.47</v>
      </c>
      <c r="J12" s="23">
        <f t="shared" si="0"/>
        <v>0</v>
      </c>
      <c r="M12" s="19"/>
    </row>
    <row r="13" spans="1:13" ht="15.75" customHeight="1" x14ac:dyDescent="0.25">
      <c r="A13" s="41"/>
      <c r="B13" s="43"/>
      <c r="C13" s="41"/>
      <c r="D13" s="43">
        <v>211</v>
      </c>
      <c r="E13" s="45" t="s">
        <v>41</v>
      </c>
      <c r="F13" s="21" t="s">
        <v>42</v>
      </c>
      <c r="G13" s="21" t="s">
        <v>20</v>
      </c>
      <c r="H13" s="22">
        <f>48669-8</f>
        <v>48661</v>
      </c>
      <c r="I13" s="22">
        <f>48669-8</f>
        <v>48661</v>
      </c>
      <c r="J13" s="23">
        <f>ROUND(((I13/H13*100)-100),0)</f>
        <v>0</v>
      </c>
    </row>
    <row r="14" spans="1:13" ht="42.75" customHeight="1" x14ac:dyDescent="0.25">
      <c r="A14" s="42"/>
      <c r="B14" s="44"/>
      <c r="C14" s="42"/>
      <c r="D14" s="44"/>
      <c r="E14" s="46"/>
      <c r="F14" s="21" t="s">
        <v>32</v>
      </c>
      <c r="G14" s="21" t="s">
        <v>33</v>
      </c>
      <c r="H14" s="22">
        <v>7260.67</v>
      </c>
      <c r="I14" s="22">
        <v>7260.67</v>
      </c>
      <c r="J14" s="23">
        <f t="shared" ref="J14:J16" si="1">ROUND(((I14/H14*100)-100),0)</f>
        <v>0</v>
      </c>
    </row>
    <row r="15" spans="1:13" ht="15.75" customHeight="1" x14ac:dyDescent="0.25">
      <c r="A15" s="41"/>
      <c r="B15" s="43"/>
      <c r="C15" s="41"/>
      <c r="D15" s="43">
        <v>211</v>
      </c>
      <c r="E15" s="45" t="s">
        <v>43</v>
      </c>
      <c r="F15" s="21" t="s">
        <v>44</v>
      </c>
      <c r="G15" s="21" t="s">
        <v>18</v>
      </c>
      <c r="H15" s="22">
        <v>20</v>
      </c>
      <c r="I15" s="22">
        <v>20</v>
      </c>
      <c r="J15" s="23">
        <f t="shared" si="1"/>
        <v>0</v>
      </c>
    </row>
    <row r="16" spans="1:13" ht="34.5" customHeight="1" x14ac:dyDescent="0.25">
      <c r="A16" s="42"/>
      <c r="B16" s="44"/>
      <c r="C16" s="42"/>
      <c r="D16" s="44"/>
      <c r="E16" s="46"/>
      <c r="F16" s="21" t="s">
        <v>32</v>
      </c>
      <c r="G16" s="21" t="s">
        <v>33</v>
      </c>
      <c r="H16" s="22">
        <v>2.98</v>
      </c>
      <c r="I16" s="22">
        <v>2.98</v>
      </c>
      <c r="J16" s="23">
        <f t="shared" si="1"/>
        <v>0</v>
      </c>
    </row>
    <row r="17" spans="1:13" ht="19.5" customHeight="1" x14ac:dyDescent="0.25">
      <c r="A17" s="9"/>
      <c r="B17" s="17"/>
      <c r="C17" s="9"/>
      <c r="D17" s="17"/>
      <c r="E17" s="24"/>
      <c r="F17" s="25"/>
      <c r="G17" s="25"/>
      <c r="H17" s="25"/>
      <c r="I17" s="25"/>
      <c r="J17" s="26"/>
    </row>
    <row r="18" spans="1:13" ht="19.5" customHeight="1" x14ac:dyDescent="0.25">
      <c r="A18" s="10" t="s">
        <v>7</v>
      </c>
      <c r="B18" s="13">
        <v>1</v>
      </c>
      <c r="C18" s="10" t="s">
        <v>17</v>
      </c>
      <c r="D18" s="17"/>
      <c r="E18" s="58" t="s">
        <v>60</v>
      </c>
      <c r="F18" s="59"/>
      <c r="G18" s="59"/>
      <c r="H18" s="59"/>
      <c r="I18" s="59"/>
      <c r="J18" s="60"/>
    </row>
    <row r="19" spans="1:13" ht="23.25" customHeight="1" x14ac:dyDescent="0.25">
      <c r="A19" s="41"/>
      <c r="B19" s="43"/>
      <c r="C19" s="41"/>
      <c r="D19" s="43">
        <v>211</v>
      </c>
      <c r="E19" s="45" t="s">
        <v>30</v>
      </c>
      <c r="F19" s="21" t="s">
        <v>31</v>
      </c>
      <c r="G19" s="21" t="s">
        <v>20</v>
      </c>
      <c r="H19" s="22">
        <v>9</v>
      </c>
      <c r="I19" s="22">
        <v>9</v>
      </c>
      <c r="J19" s="23">
        <f>ROUND(((I19/H19*100)-100),0)</f>
        <v>0</v>
      </c>
      <c r="M19" s="19"/>
    </row>
    <row r="20" spans="1:13" ht="36" customHeight="1" x14ac:dyDescent="0.25">
      <c r="A20" s="42"/>
      <c r="B20" s="44"/>
      <c r="C20" s="42"/>
      <c r="D20" s="44"/>
      <c r="E20" s="46"/>
      <c r="F20" s="21" t="s">
        <v>32</v>
      </c>
      <c r="G20" s="21" t="s">
        <v>33</v>
      </c>
      <c r="H20" s="22">
        <v>2.11</v>
      </c>
      <c r="I20" s="22">
        <v>2.1</v>
      </c>
      <c r="J20" s="23">
        <f t="shared" ref="J20:J22" si="2">ROUND(((I20/H20*100)-100),0)</f>
        <v>0</v>
      </c>
      <c r="M20" s="19"/>
    </row>
    <row r="21" spans="1:13" ht="21" customHeight="1" x14ac:dyDescent="0.25">
      <c r="A21" s="41"/>
      <c r="B21" s="43"/>
      <c r="C21" s="41"/>
      <c r="D21" s="43">
        <v>211</v>
      </c>
      <c r="E21" s="45" t="s">
        <v>41</v>
      </c>
      <c r="F21" s="21" t="s">
        <v>42</v>
      </c>
      <c r="G21" s="21" t="s">
        <v>20</v>
      </c>
      <c r="H21" s="22">
        <v>8</v>
      </c>
      <c r="I21" s="22">
        <v>8</v>
      </c>
      <c r="J21" s="23">
        <f>ROUND(((I21/H21*100)-100),0)</f>
        <v>0</v>
      </c>
    </row>
    <row r="22" spans="1:13" ht="37.5" customHeight="1" x14ac:dyDescent="0.25">
      <c r="A22" s="42"/>
      <c r="B22" s="44"/>
      <c r="C22" s="42"/>
      <c r="D22" s="44"/>
      <c r="E22" s="46"/>
      <c r="F22" s="21" t="s">
        <v>32</v>
      </c>
      <c r="G22" s="21" t="s">
        <v>33</v>
      </c>
      <c r="H22" s="22">
        <v>1.87</v>
      </c>
      <c r="I22" s="22">
        <v>1.86</v>
      </c>
      <c r="J22" s="23">
        <f t="shared" si="2"/>
        <v>-1</v>
      </c>
    </row>
    <row r="23" spans="1:13" ht="24" customHeight="1" x14ac:dyDescent="0.25">
      <c r="A23" s="7" t="s">
        <v>7</v>
      </c>
      <c r="B23" s="8">
        <v>2</v>
      </c>
      <c r="C23" s="7"/>
      <c r="D23" s="8"/>
      <c r="E23" s="58" t="s">
        <v>6</v>
      </c>
      <c r="F23" s="59"/>
      <c r="G23" s="59"/>
      <c r="H23" s="59"/>
      <c r="I23" s="59"/>
      <c r="J23" s="60"/>
    </row>
    <row r="24" spans="1:13" ht="18.75" customHeight="1" x14ac:dyDescent="0.25">
      <c r="A24" s="9" t="s">
        <v>7</v>
      </c>
      <c r="B24" s="17">
        <v>2</v>
      </c>
      <c r="C24" s="9" t="s">
        <v>8</v>
      </c>
      <c r="D24" s="17"/>
      <c r="E24" s="62" t="s">
        <v>12</v>
      </c>
      <c r="F24" s="63"/>
      <c r="G24" s="63"/>
      <c r="H24" s="63"/>
      <c r="I24" s="63"/>
      <c r="J24" s="64"/>
    </row>
    <row r="25" spans="1:13" ht="20.25" customHeight="1" x14ac:dyDescent="0.25">
      <c r="A25" s="9" t="s">
        <v>7</v>
      </c>
      <c r="B25" s="17">
        <v>2</v>
      </c>
      <c r="C25" s="9" t="s">
        <v>13</v>
      </c>
      <c r="D25" s="17"/>
      <c r="E25" s="62" t="s">
        <v>61</v>
      </c>
      <c r="F25" s="63"/>
      <c r="G25" s="63"/>
      <c r="H25" s="63"/>
      <c r="I25" s="63"/>
      <c r="J25" s="64"/>
    </row>
    <row r="26" spans="1:13" ht="15" customHeight="1" x14ac:dyDescent="0.25">
      <c r="A26" s="9" t="s">
        <v>7</v>
      </c>
      <c r="B26" s="17">
        <v>2</v>
      </c>
      <c r="C26" s="9" t="s">
        <v>16</v>
      </c>
      <c r="D26" s="17">
        <v>2</v>
      </c>
      <c r="E26" s="62" t="s">
        <v>22</v>
      </c>
      <c r="F26" s="63"/>
      <c r="G26" s="63"/>
      <c r="H26" s="63"/>
      <c r="I26" s="63"/>
      <c r="J26" s="64"/>
    </row>
    <row r="27" spans="1:13" ht="14.25" customHeight="1" x14ac:dyDescent="0.25">
      <c r="A27" s="9" t="s">
        <v>7</v>
      </c>
      <c r="B27" s="17">
        <v>4</v>
      </c>
      <c r="C27" s="9"/>
      <c r="D27" s="17"/>
      <c r="E27" s="62" t="s">
        <v>62</v>
      </c>
      <c r="F27" s="63"/>
      <c r="G27" s="63"/>
      <c r="H27" s="63"/>
      <c r="I27" s="63"/>
      <c r="J27" s="64"/>
    </row>
    <row r="28" spans="1:13" ht="15.75" customHeight="1" x14ac:dyDescent="0.25">
      <c r="A28" s="41"/>
      <c r="B28" s="43"/>
      <c r="C28" s="41"/>
      <c r="D28" s="43">
        <v>211</v>
      </c>
      <c r="E28" s="45" t="s">
        <v>37</v>
      </c>
      <c r="F28" s="21" t="s">
        <v>38</v>
      </c>
      <c r="G28" s="21" t="s">
        <v>18</v>
      </c>
      <c r="H28" s="22">
        <f>205-2</f>
        <v>203</v>
      </c>
      <c r="I28" s="22">
        <v>203</v>
      </c>
      <c r="J28" s="23">
        <f t="shared" ref="J28:J34" si="3">ROUND(((I28/H28*100)-100),0)</f>
        <v>0</v>
      </c>
    </row>
    <row r="29" spans="1:13" ht="12" customHeight="1" x14ac:dyDescent="0.25">
      <c r="A29" s="65"/>
      <c r="B29" s="66"/>
      <c r="C29" s="65"/>
      <c r="D29" s="66"/>
      <c r="E29" s="70"/>
      <c r="F29" s="27" t="s">
        <v>46</v>
      </c>
      <c r="G29" s="28" t="s">
        <v>20</v>
      </c>
      <c r="H29" s="29">
        <f>111500-890</f>
        <v>110610</v>
      </c>
      <c r="I29" s="29">
        <v>110610</v>
      </c>
      <c r="J29" s="23">
        <f t="shared" si="3"/>
        <v>0</v>
      </c>
    </row>
    <row r="30" spans="1:13" ht="35.25" customHeight="1" x14ac:dyDescent="0.25">
      <c r="A30" s="61"/>
      <c r="B30" s="61"/>
      <c r="C30" s="61"/>
      <c r="D30" s="61"/>
      <c r="E30" s="71"/>
      <c r="F30" s="21" t="s">
        <v>32</v>
      </c>
      <c r="G30" s="21" t="s">
        <v>33</v>
      </c>
      <c r="H30" s="22">
        <v>56814.81</v>
      </c>
      <c r="I30" s="22">
        <v>56719.75</v>
      </c>
      <c r="J30" s="23">
        <f t="shared" si="3"/>
        <v>0</v>
      </c>
      <c r="M30" s="19"/>
    </row>
    <row r="31" spans="1:13" ht="26.25" customHeight="1" x14ac:dyDescent="0.25">
      <c r="A31" s="41"/>
      <c r="B31" s="72"/>
      <c r="C31" s="41"/>
      <c r="D31" s="43">
        <v>211</v>
      </c>
      <c r="E31" s="45" t="s">
        <v>36</v>
      </c>
      <c r="F31" s="21" t="s">
        <v>45</v>
      </c>
      <c r="G31" s="21" t="s">
        <v>18</v>
      </c>
      <c r="H31" s="22">
        <v>20</v>
      </c>
      <c r="I31" s="22">
        <v>20</v>
      </c>
      <c r="J31" s="23">
        <f t="shared" si="3"/>
        <v>0</v>
      </c>
      <c r="M31" s="19"/>
    </row>
    <row r="32" spans="1:13" ht="34.5" customHeight="1" x14ac:dyDescent="0.25">
      <c r="A32" s="42"/>
      <c r="B32" s="73"/>
      <c r="C32" s="42"/>
      <c r="D32" s="44"/>
      <c r="E32" s="46"/>
      <c r="F32" s="21" t="s">
        <v>32</v>
      </c>
      <c r="G32" s="21" t="s">
        <v>33</v>
      </c>
      <c r="H32" s="22">
        <v>5597.2</v>
      </c>
      <c r="I32" s="22">
        <v>5588.15</v>
      </c>
      <c r="J32" s="23">
        <f t="shared" si="3"/>
        <v>0</v>
      </c>
      <c r="M32" s="19"/>
    </row>
    <row r="33" spans="1:13" ht="15.75" customHeight="1" x14ac:dyDescent="0.25">
      <c r="A33" s="41"/>
      <c r="B33" s="43"/>
      <c r="C33" s="41"/>
      <c r="D33" s="43">
        <v>211</v>
      </c>
      <c r="E33" s="45" t="s">
        <v>56</v>
      </c>
      <c r="F33" s="21" t="s">
        <v>57</v>
      </c>
      <c r="G33" s="21" t="s">
        <v>18</v>
      </c>
      <c r="H33" s="22">
        <v>79</v>
      </c>
      <c r="I33" s="22">
        <v>79</v>
      </c>
      <c r="J33" s="23">
        <f t="shared" si="3"/>
        <v>0</v>
      </c>
    </row>
    <row r="34" spans="1:13" ht="33" customHeight="1" x14ac:dyDescent="0.25">
      <c r="A34" s="42"/>
      <c r="B34" s="44"/>
      <c r="C34" s="42"/>
      <c r="D34" s="44"/>
      <c r="E34" s="46"/>
      <c r="F34" s="21" t="s">
        <v>32</v>
      </c>
      <c r="G34" s="21" t="s">
        <v>33</v>
      </c>
      <c r="H34" s="22">
        <v>22110.2</v>
      </c>
      <c r="I34" s="22">
        <v>22073.200000000001</v>
      </c>
      <c r="J34" s="23">
        <f t="shared" si="3"/>
        <v>0</v>
      </c>
    </row>
    <row r="35" spans="1:13" ht="15.75" customHeight="1" x14ac:dyDescent="0.25">
      <c r="A35" s="10" t="s">
        <v>7</v>
      </c>
      <c r="B35" s="13">
        <v>2</v>
      </c>
      <c r="C35" s="10" t="s">
        <v>14</v>
      </c>
      <c r="D35" s="13"/>
      <c r="E35" s="58" t="s">
        <v>15</v>
      </c>
      <c r="F35" s="59"/>
      <c r="G35" s="59"/>
      <c r="H35" s="59"/>
      <c r="I35" s="59"/>
      <c r="J35" s="60"/>
      <c r="K35" s="11"/>
    </row>
    <row r="36" spans="1:13" ht="15.75" customHeight="1" x14ac:dyDescent="0.25">
      <c r="A36" s="41"/>
      <c r="B36" s="43"/>
      <c r="C36" s="41"/>
      <c r="D36" s="43">
        <v>211</v>
      </c>
      <c r="E36" s="45" t="s">
        <v>39</v>
      </c>
      <c r="F36" s="21" t="s">
        <v>21</v>
      </c>
      <c r="G36" s="21" t="s">
        <v>18</v>
      </c>
      <c r="H36" s="30">
        <v>4199</v>
      </c>
      <c r="I36" s="30">
        <v>4199</v>
      </c>
      <c r="J36" s="23">
        <f t="shared" ref="J36:J43" si="4">ROUND(((I36/H36*100)-100),0)</f>
        <v>0</v>
      </c>
    </row>
    <row r="37" spans="1:13" ht="44.25" customHeight="1" x14ac:dyDescent="0.25">
      <c r="A37" s="42"/>
      <c r="B37" s="44"/>
      <c r="C37" s="42"/>
      <c r="D37" s="44"/>
      <c r="E37" s="46"/>
      <c r="F37" s="21" t="s">
        <v>32</v>
      </c>
      <c r="G37" s="21" t="s">
        <v>33</v>
      </c>
      <c r="H37" s="22">
        <v>1209.4000000000001</v>
      </c>
      <c r="I37" s="22">
        <v>1209.4000000000001</v>
      </c>
      <c r="J37" s="23">
        <f t="shared" si="4"/>
        <v>0</v>
      </c>
      <c r="L37" s="20"/>
      <c r="M37" s="19"/>
    </row>
    <row r="38" spans="1:13" ht="17.25" customHeight="1" x14ac:dyDescent="0.25">
      <c r="A38" s="43"/>
      <c r="B38" s="43"/>
      <c r="C38" s="43"/>
      <c r="D38" s="43">
        <v>211</v>
      </c>
      <c r="E38" s="45" t="s">
        <v>47</v>
      </c>
      <c r="F38" s="21" t="s">
        <v>19</v>
      </c>
      <c r="G38" s="21" t="s">
        <v>20</v>
      </c>
      <c r="H38" s="22">
        <f>7031-4</f>
        <v>7027</v>
      </c>
      <c r="I38" s="22">
        <v>7027</v>
      </c>
      <c r="J38" s="23">
        <f t="shared" si="4"/>
        <v>0</v>
      </c>
      <c r="M38" s="19"/>
    </row>
    <row r="39" spans="1:13" ht="34.5" customHeight="1" x14ac:dyDescent="0.25">
      <c r="A39" s="61"/>
      <c r="B39" s="61"/>
      <c r="C39" s="61"/>
      <c r="D39" s="61"/>
      <c r="E39" s="46"/>
      <c r="F39" s="21" t="s">
        <v>32</v>
      </c>
      <c r="G39" s="21" t="s">
        <v>33</v>
      </c>
      <c r="H39" s="22">
        <v>2024.49</v>
      </c>
      <c r="I39" s="22">
        <v>2024.49</v>
      </c>
      <c r="J39" s="23">
        <f t="shared" si="4"/>
        <v>0</v>
      </c>
      <c r="M39" s="19"/>
    </row>
    <row r="40" spans="1:13" ht="15" customHeight="1" x14ac:dyDescent="0.25">
      <c r="A40" s="43"/>
      <c r="B40" s="43"/>
      <c r="C40" s="43"/>
      <c r="D40" s="43">
        <v>211</v>
      </c>
      <c r="E40" s="45" t="s">
        <v>49</v>
      </c>
      <c r="F40" s="21" t="s">
        <v>19</v>
      </c>
      <c r="G40" s="21" t="s">
        <v>20</v>
      </c>
      <c r="H40" s="22">
        <f>2880-3</f>
        <v>2877</v>
      </c>
      <c r="I40" s="22">
        <f>2880-3</f>
        <v>2877</v>
      </c>
      <c r="J40" s="23">
        <f t="shared" si="4"/>
        <v>0</v>
      </c>
    </row>
    <row r="41" spans="1:13" ht="81" hidden="1" customHeight="1" x14ac:dyDescent="0.25">
      <c r="A41" s="61"/>
      <c r="B41" s="61"/>
      <c r="C41" s="61"/>
      <c r="D41" s="61"/>
      <c r="E41" s="46"/>
      <c r="F41" s="21" t="s">
        <v>32</v>
      </c>
      <c r="G41" s="21" t="s">
        <v>33</v>
      </c>
      <c r="H41" s="22">
        <f>923.8-11.86</f>
        <v>911.93999999999994</v>
      </c>
      <c r="I41" s="22">
        <f>923.8-11.86</f>
        <v>911.93999999999994</v>
      </c>
      <c r="J41" s="23">
        <f t="shared" si="4"/>
        <v>0</v>
      </c>
    </row>
    <row r="42" spans="1:13" ht="15.75" customHeight="1" x14ac:dyDescent="0.25">
      <c r="A42" s="43"/>
      <c r="B42" s="43"/>
      <c r="C42" s="43"/>
      <c r="D42" s="43">
        <v>211</v>
      </c>
      <c r="E42" s="74" t="s">
        <v>50</v>
      </c>
      <c r="F42" s="21" t="s">
        <v>51</v>
      </c>
      <c r="G42" s="21" t="s">
        <v>18</v>
      </c>
      <c r="H42" s="22">
        <v>32</v>
      </c>
      <c r="I42" s="22">
        <v>32</v>
      </c>
      <c r="J42" s="23">
        <f t="shared" si="4"/>
        <v>0</v>
      </c>
    </row>
    <row r="43" spans="1:13" ht="36.75" customHeight="1" x14ac:dyDescent="0.25">
      <c r="A43" s="61"/>
      <c r="B43" s="61"/>
      <c r="C43" s="61"/>
      <c r="D43" s="61"/>
      <c r="E43" s="75"/>
      <c r="F43" s="21" t="s">
        <v>32</v>
      </c>
      <c r="G43" s="21" t="s">
        <v>33</v>
      </c>
      <c r="H43" s="22">
        <v>828.87</v>
      </c>
      <c r="I43" s="22">
        <v>828.87</v>
      </c>
      <c r="J43" s="23">
        <f t="shared" si="4"/>
        <v>0</v>
      </c>
    </row>
    <row r="44" spans="1:13" ht="21.75" customHeight="1" x14ac:dyDescent="0.25">
      <c r="A44" s="10" t="s">
        <v>7</v>
      </c>
      <c r="B44" s="13">
        <v>2</v>
      </c>
      <c r="C44" s="10" t="s">
        <v>16</v>
      </c>
      <c r="D44" s="13"/>
      <c r="E44" s="58" t="s">
        <v>60</v>
      </c>
      <c r="F44" s="59"/>
      <c r="G44" s="59"/>
      <c r="H44" s="59"/>
      <c r="I44" s="59"/>
      <c r="J44" s="60"/>
      <c r="K44" s="11"/>
    </row>
    <row r="45" spans="1:13" ht="18" customHeight="1" x14ac:dyDescent="0.25">
      <c r="A45" s="41"/>
      <c r="B45" s="43"/>
      <c r="C45" s="41"/>
      <c r="D45" s="43">
        <v>211</v>
      </c>
      <c r="E45" s="45" t="s">
        <v>37</v>
      </c>
      <c r="F45" s="21" t="s">
        <v>38</v>
      </c>
      <c r="G45" s="21" t="s">
        <v>18</v>
      </c>
      <c r="H45" s="22">
        <v>2</v>
      </c>
      <c r="I45" s="22">
        <v>2</v>
      </c>
      <c r="J45" s="23">
        <f t="shared" ref="J45:J55" si="5">ROUND(((I45/H45*100)-100),0)</f>
        <v>0</v>
      </c>
      <c r="K45" s="11"/>
      <c r="M45" s="19"/>
    </row>
    <row r="46" spans="1:13" ht="16.5" customHeight="1" x14ac:dyDescent="0.25">
      <c r="A46" s="65"/>
      <c r="B46" s="66"/>
      <c r="C46" s="65"/>
      <c r="D46" s="66"/>
      <c r="E46" s="70"/>
      <c r="F46" s="27" t="s">
        <v>46</v>
      </c>
      <c r="G46" s="28" t="s">
        <v>20</v>
      </c>
      <c r="H46" s="29">
        <v>890</v>
      </c>
      <c r="I46" s="29">
        <v>890</v>
      </c>
      <c r="J46" s="23">
        <f t="shared" si="5"/>
        <v>0</v>
      </c>
      <c r="K46" s="11"/>
      <c r="M46" s="19"/>
    </row>
    <row r="47" spans="1:13" ht="30" customHeight="1" x14ac:dyDescent="0.25">
      <c r="A47" s="61"/>
      <c r="B47" s="61"/>
      <c r="C47" s="61"/>
      <c r="D47" s="61"/>
      <c r="E47" s="71"/>
      <c r="F47" s="21" t="s">
        <v>32</v>
      </c>
      <c r="G47" s="21" t="s">
        <v>33</v>
      </c>
      <c r="H47" s="22">
        <v>705.62</v>
      </c>
      <c r="I47" s="22">
        <v>705.46</v>
      </c>
      <c r="J47" s="23">
        <f t="shared" si="5"/>
        <v>0</v>
      </c>
      <c r="K47" s="11"/>
      <c r="M47" s="19"/>
    </row>
    <row r="48" spans="1:13" ht="15" customHeight="1" x14ac:dyDescent="0.25">
      <c r="A48" s="41"/>
      <c r="B48" s="43"/>
      <c r="C48" s="41"/>
      <c r="D48" s="43">
        <v>211</v>
      </c>
      <c r="E48" s="45" t="s">
        <v>56</v>
      </c>
      <c r="F48" s="21" t="s">
        <v>57</v>
      </c>
      <c r="G48" s="21" t="s">
        <v>18</v>
      </c>
      <c r="H48" s="22">
        <v>1</v>
      </c>
      <c r="I48" s="22">
        <v>1</v>
      </c>
      <c r="J48" s="23">
        <f t="shared" si="5"/>
        <v>0</v>
      </c>
      <c r="K48" s="11"/>
      <c r="M48" s="19"/>
    </row>
    <row r="49" spans="1:13" ht="35.25" customHeight="1" x14ac:dyDescent="0.25">
      <c r="A49" s="42"/>
      <c r="B49" s="44"/>
      <c r="C49" s="42"/>
      <c r="D49" s="44"/>
      <c r="E49" s="46"/>
      <c r="F49" s="21" t="s">
        <v>32</v>
      </c>
      <c r="G49" s="21" t="s">
        <v>33</v>
      </c>
      <c r="H49" s="22">
        <v>0.79</v>
      </c>
      <c r="I49" s="22">
        <v>0.79</v>
      </c>
      <c r="J49" s="23">
        <f t="shared" si="5"/>
        <v>0</v>
      </c>
      <c r="K49" s="11"/>
      <c r="M49" s="19"/>
    </row>
    <row r="50" spans="1:13" ht="21" customHeight="1" x14ac:dyDescent="0.25">
      <c r="A50" s="41"/>
      <c r="B50" s="43"/>
      <c r="C50" s="41"/>
      <c r="D50" s="43">
        <v>211</v>
      </c>
      <c r="E50" s="45" t="s">
        <v>39</v>
      </c>
      <c r="F50" s="21" t="s">
        <v>21</v>
      </c>
      <c r="G50" s="21" t="s">
        <v>18</v>
      </c>
      <c r="H50" s="22">
        <v>25</v>
      </c>
      <c r="I50" s="22">
        <v>25</v>
      </c>
      <c r="J50" s="23">
        <f t="shared" si="5"/>
        <v>0</v>
      </c>
    </row>
    <row r="51" spans="1:13" ht="45.75" customHeight="1" x14ac:dyDescent="0.25">
      <c r="A51" s="42"/>
      <c r="B51" s="44"/>
      <c r="C51" s="42"/>
      <c r="D51" s="44"/>
      <c r="E51" s="46"/>
      <c r="F51" s="21" t="s">
        <v>32</v>
      </c>
      <c r="G51" s="21" t="s">
        <v>33</v>
      </c>
      <c r="H51" s="22">
        <v>19.82</v>
      </c>
      <c r="I51" s="22">
        <v>19.82</v>
      </c>
      <c r="J51" s="23">
        <f t="shared" si="5"/>
        <v>0</v>
      </c>
    </row>
    <row r="52" spans="1:13" ht="16.5" customHeight="1" x14ac:dyDescent="0.25">
      <c r="A52" s="43"/>
      <c r="B52" s="43"/>
      <c r="C52" s="43"/>
      <c r="D52" s="43">
        <v>211</v>
      </c>
      <c r="E52" s="45" t="s">
        <v>47</v>
      </c>
      <c r="F52" s="21" t="s">
        <v>19</v>
      </c>
      <c r="G52" s="21" t="s">
        <v>20</v>
      </c>
      <c r="H52" s="22">
        <v>4</v>
      </c>
      <c r="I52" s="22">
        <v>4</v>
      </c>
      <c r="J52" s="23">
        <f t="shared" si="5"/>
        <v>0</v>
      </c>
    </row>
    <row r="53" spans="1:13" ht="35.25" customHeight="1" x14ac:dyDescent="0.25">
      <c r="A53" s="61"/>
      <c r="B53" s="61"/>
      <c r="C53" s="61"/>
      <c r="D53" s="61"/>
      <c r="E53" s="46"/>
      <c r="F53" s="21" t="s">
        <v>32</v>
      </c>
      <c r="G53" s="21" t="s">
        <v>33</v>
      </c>
      <c r="H53" s="22">
        <v>3.17</v>
      </c>
      <c r="I53" s="22">
        <v>3.17</v>
      </c>
      <c r="J53" s="23">
        <f t="shared" si="5"/>
        <v>0</v>
      </c>
    </row>
    <row r="54" spans="1:13" ht="17.25" customHeight="1" x14ac:dyDescent="0.25">
      <c r="A54" s="43"/>
      <c r="B54" s="43"/>
      <c r="C54" s="43"/>
      <c r="D54" s="43">
        <v>211</v>
      </c>
      <c r="E54" s="45" t="s">
        <v>49</v>
      </c>
      <c r="F54" s="21" t="s">
        <v>19</v>
      </c>
      <c r="G54" s="21" t="s">
        <v>20</v>
      </c>
      <c r="H54" s="22">
        <v>3</v>
      </c>
      <c r="I54" s="22">
        <v>3</v>
      </c>
      <c r="J54" s="23">
        <f t="shared" si="5"/>
        <v>0</v>
      </c>
    </row>
    <row r="55" spans="1:13" ht="36.75" customHeight="1" x14ac:dyDescent="0.25">
      <c r="A55" s="61"/>
      <c r="B55" s="61"/>
      <c r="C55" s="61"/>
      <c r="D55" s="61"/>
      <c r="E55" s="46"/>
      <c r="F55" s="21" t="s">
        <v>32</v>
      </c>
      <c r="G55" s="21" t="s">
        <v>33</v>
      </c>
      <c r="H55" s="22">
        <v>2.38</v>
      </c>
      <c r="I55" s="22">
        <v>2.38</v>
      </c>
      <c r="J55" s="23">
        <f t="shared" si="5"/>
        <v>0</v>
      </c>
    </row>
    <row r="56" spans="1:13" ht="14.25" customHeight="1" x14ac:dyDescent="0.25">
      <c r="A56" s="78" t="s">
        <v>7</v>
      </c>
      <c r="B56" s="80">
        <v>2</v>
      </c>
      <c r="C56" s="78" t="s">
        <v>23</v>
      </c>
      <c r="D56" s="43"/>
      <c r="E56" s="82" t="s">
        <v>52</v>
      </c>
      <c r="F56" s="83"/>
      <c r="G56" s="83"/>
      <c r="H56" s="83"/>
      <c r="I56" s="83"/>
      <c r="J56" s="84"/>
    </row>
    <row r="57" spans="1:13" ht="6" customHeight="1" x14ac:dyDescent="0.25">
      <c r="A57" s="79"/>
      <c r="B57" s="81"/>
      <c r="C57" s="79"/>
      <c r="D57" s="44"/>
      <c r="E57" s="85"/>
      <c r="F57" s="86"/>
      <c r="G57" s="86"/>
      <c r="H57" s="86"/>
      <c r="I57" s="86"/>
      <c r="J57" s="87"/>
    </row>
    <row r="58" spans="1:13" ht="35.25" customHeight="1" x14ac:dyDescent="0.25">
      <c r="A58" s="88"/>
      <c r="B58" s="88"/>
      <c r="C58" s="88"/>
      <c r="D58" s="88" t="s">
        <v>48</v>
      </c>
      <c r="E58" s="45" t="s">
        <v>54</v>
      </c>
      <c r="F58" s="31" t="s">
        <v>53</v>
      </c>
      <c r="G58" s="32" t="s">
        <v>18</v>
      </c>
      <c r="H58" s="2">
        <v>20</v>
      </c>
      <c r="I58" s="2">
        <v>20</v>
      </c>
      <c r="J58" s="33">
        <f>ROUND(((I58/H58*100)-100),0)</f>
        <v>0</v>
      </c>
      <c r="M58" s="19"/>
    </row>
    <row r="59" spans="1:13" ht="93" customHeight="1" x14ac:dyDescent="0.25">
      <c r="A59" s="89"/>
      <c r="B59" s="89"/>
      <c r="C59" s="89"/>
      <c r="D59" s="89"/>
      <c r="E59" s="46"/>
      <c r="F59" s="21" t="s">
        <v>32</v>
      </c>
      <c r="G59" s="34" t="s">
        <v>33</v>
      </c>
      <c r="H59" s="35">
        <v>999.71</v>
      </c>
      <c r="I59" s="35">
        <v>832.57</v>
      </c>
      <c r="J59" s="33">
        <f>ROUND(((I59/H59*100)-100),0)</f>
        <v>-17</v>
      </c>
      <c r="M59" s="19"/>
    </row>
    <row r="60" spans="1:13" ht="30.75" customHeight="1" x14ac:dyDescent="0.25">
      <c r="A60" s="76"/>
      <c r="B60" s="76"/>
      <c r="C60" s="76"/>
      <c r="D60" s="76">
        <v>211</v>
      </c>
      <c r="E60" s="45" t="s">
        <v>55</v>
      </c>
      <c r="F60" s="31" t="s">
        <v>53</v>
      </c>
      <c r="G60" s="32" t="s">
        <v>18</v>
      </c>
      <c r="H60" s="2">
        <v>10</v>
      </c>
      <c r="I60" s="2">
        <v>10</v>
      </c>
      <c r="J60" s="33">
        <f>ROUND(((I60/H60*100)-100),0)</f>
        <v>0</v>
      </c>
      <c r="K60" s="12"/>
    </row>
    <row r="61" spans="1:13" ht="57.75" customHeight="1" x14ac:dyDescent="0.25">
      <c r="A61" s="77"/>
      <c r="B61" s="77"/>
      <c r="C61" s="77"/>
      <c r="D61" s="77"/>
      <c r="E61" s="46"/>
      <c r="F61" s="21" t="s">
        <v>32</v>
      </c>
      <c r="G61" s="34" t="s">
        <v>33</v>
      </c>
      <c r="H61" s="35">
        <v>499.85</v>
      </c>
      <c r="I61" s="35">
        <v>416.29</v>
      </c>
      <c r="J61" s="33">
        <f>ROUND(((I61/H61*100)-100),0)</f>
        <v>-17</v>
      </c>
    </row>
    <row r="62" spans="1:13" ht="38.25" customHeight="1" x14ac:dyDescent="0.25">
      <c r="A62" s="18"/>
      <c r="B62" s="18"/>
      <c r="C62" s="18"/>
      <c r="D62" s="18"/>
      <c r="E62" s="36"/>
      <c r="F62" s="37"/>
      <c r="G62" s="38"/>
      <c r="H62" s="39"/>
      <c r="I62" s="39"/>
      <c r="J62" s="40"/>
    </row>
    <row r="63" spans="1:13" ht="60" customHeight="1" x14ac:dyDescent="0.25">
      <c r="A63" s="67" t="s">
        <v>59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</row>
    <row r="65" spans="1:10" ht="32.25" customHeight="1" x14ac:dyDescent="0.25">
      <c r="A65" s="69" t="s">
        <v>58</v>
      </c>
      <c r="B65" s="69"/>
      <c r="C65" s="69"/>
      <c r="D65" s="69"/>
      <c r="E65" s="69"/>
      <c r="F65" s="69"/>
      <c r="G65" s="69"/>
      <c r="H65" s="69"/>
      <c r="I65" s="69"/>
      <c r="J65" s="69"/>
    </row>
  </sheetData>
  <mergeCells count="131">
    <mergeCell ref="A60:A61"/>
    <mergeCell ref="B60:B61"/>
    <mergeCell ref="C60:C61"/>
    <mergeCell ref="D60:D61"/>
    <mergeCell ref="E60:E61"/>
    <mergeCell ref="A56:A57"/>
    <mergeCell ref="B56:B57"/>
    <mergeCell ref="C56:C57"/>
    <mergeCell ref="D56:D57"/>
    <mergeCell ref="E56:J57"/>
    <mergeCell ref="A58:A59"/>
    <mergeCell ref="B58:B59"/>
    <mergeCell ref="C58:C59"/>
    <mergeCell ref="D58:D59"/>
    <mergeCell ref="E58:E59"/>
    <mergeCell ref="A48:A49"/>
    <mergeCell ref="B48:B49"/>
    <mergeCell ref="C48:C49"/>
    <mergeCell ref="D48:D49"/>
    <mergeCell ref="E48:E49"/>
    <mergeCell ref="D52:D53"/>
    <mergeCell ref="E52:E53"/>
    <mergeCell ref="A54:A55"/>
    <mergeCell ref="B54:B55"/>
    <mergeCell ref="C54:C55"/>
    <mergeCell ref="D54:D55"/>
    <mergeCell ref="E54:E55"/>
    <mergeCell ref="A50:A51"/>
    <mergeCell ref="B50:B51"/>
    <mergeCell ref="C50:C51"/>
    <mergeCell ref="D50:D51"/>
    <mergeCell ref="E50:E51"/>
    <mergeCell ref="A52:A53"/>
    <mergeCell ref="B52:B53"/>
    <mergeCell ref="C52:C53"/>
    <mergeCell ref="A42:A43"/>
    <mergeCell ref="B42:B43"/>
    <mergeCell ref="C42:C43"/>
    <mergeCell ref="D42:D43"/>
    <mergeCell ref="E42:E43"/>
    <mergeCell ref="E44:J44"/>
    <mergeCell ref="A45:A47"/>
    <mergeCell ref="B45:B47"/>
    <mergeCell ref="C45:C47"/>
    <mergeCell ref="D45:D47"/>
    <mergeCell ref="E45:E47"/>
    <mergeCell ref="A31:A32"/>
    <mergeCell ref="B31:B32"/>
    <mergeCell ref="C31:C32"/>
    <mergeCell ref="D31:D32"/>
    <mergeCell ref="E31:E32"/>
    <mergeCell ref="A33:A34"/>
    <mergeCell ref="B33:B34"/>
    <mergeCell ref="C33:C34"/>
    <mergeCell ref="D33:D34"/>
    <mergeCell ref="E33:E34"/>
    <mergeCell ref="A63:K63"/>
    <mergeCell ref="A65:J65"/>
    <mergeCell ref="B13:B14"/>
    <mergeCell ref="C13:C14"/>
    <mergeCell ref="D13:D14"/>
    <mergeCell ref="E13:E14"/>
    <mergeCell ref="A15:A16"/>
    <mergeCell ref="B15:B16"/>
    <mergeCell ref="C15:C16"/>
    <mergeCell ref="D15:D16"/>
    <mergeCell ref="E15:E16"/>
    <mergeCell ref="A13:A14"/>
    <mergeCell ref="E18:J18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E28:E30"/>
    <mergeCell ref="A40:A41"/>
    <mergeCell ref="B40:B41"/>
    <mergeCell ref="C40:C41"/>
    <mergeCell ref="D40:D41"/>
    <mergeCell ref="E40:E41"/>
    <mergeCell ref="E24:J24"/>
    <mergeCell ref="E25:J25"/>
    <mergeCell ref="E26:J26"/>
    <mergeCell ref="E27:J27"/>
    <mergeCell ref="A28:A30"/>
    <mergeCell ref="B28:B30"/>
    <mergeCell ref="C28:C30"/>
    <mergeCell ref="D28:D30"/>
    <mergeCell ref="E35:J35"/>
    <mergeCell ref="A36:A37"/>
    <mergeCell ref="B36:B37"/>
    <mergeCell ref="C36:C37"/>
    <mergeCell ref="D36:D37"/>
    <mergeCell ref="E36:E37"/>
    <mergeCell ref="A38:A39"/>
    <mergeCell ref="B38:B39"/>
    <mergeCell ref="C38:C39"/>
    <mergeCell ref="D38:D39"/>
    <mergeCell ref="E38:E39"/>
    <mergeCell ref="E23:J23"/>
    <mergeCell ref="A9:A10"/>
    <mergeCell ref="B9:B10"/>
    <mergeCell ref="C9:C10"/>
    <mergeCell ref="D9:D10"/>
    <mergeCell ref="E9:E10"/>
    <mergeCell ref="A11:A12"/>
    <mergeCell ref="B11:B12"/>
    <mergeCell ref="C11:C12"/>
    <mergeCell ref="D11:D12"/>
    <mergeCell ref="E11:E12"/>
    <mergeCell ref="A7:A8"/>
    <mergeCell ref="B7:B8"/>
    <mergeCell ref="C7:C8"/>
    <mergeCell ref="D7:D8"/>
    <mergeCell ref="E7:E8"/>
    <mergeCell ref="E4:J4"/>
    <mergeCell ref="E5:J5"/>
    <mergeCell ref="E6:J6"/>
    <mergeCell ref="A1:J1"/>
    <mergeCell ref="A2:D2"/>
    <mergeCell ref="E2:E3"/>
    <mergeCell ref="F2:F3"/>
    <mergeCell ref="G2:G3"/>
    <mergeCell ref="H2:H3"/>
    <mergeCell ref="I2:I3"/>
    <mergeCell ref="J2:J3"/>
  </mergeCells>
  <pageMargins left="0.98425196850393704" right="0.19685039370078741" top="0.59055118110236227" bottom="0.3937007874015748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(ф.4)</vt:lpstr>
      <vt:lpstr>'сведения (ф.4)'!Область_печати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User</cp:lastModifiedBy>
  <cp:lastPrinted>2025-02-21T05:25:11Z</cp:lastPrinted>
  <dcterms:created xsi:type="dcterms:W3CDTF">2016-02-29T13:53:12Z</dcterms:created>
  <dcterms:modified xsi:type="dcterms:W3CDTF">2025-03-28T11:19:54Z</dcterms:modified>
</cp:coreProperties>
</file>