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5" i="1" l="1"/>
  <c r="D14" i="1"/>
  <c r="F18" i="1"/>
  <c r="E18" i="1"/>
  <c r="F12" i="1"/>
  <c r="F11" i="1"/>
  <c r="F8" i="1"/>
  <c r="E24" i="1" l="1"/>
  <c r="E12" i="1"/>
  <c r="E11" i="1"/>
  <c r="E8" i="1"/>
  <c r="D7" i="1"/>
  <c r="C7" i="1"/>
  <c r="E7" i="1" l="1"/>
  <c r="F7" i="1"/>
  <c r="B7" i="1"/>
  <c r="B14" i="1" l="1"/>
  <c r="B19" i="1" s="1"/>
  <c r="B25" i="1" s="1"/>
  <c r="E23" i="1" l="1"/>
  <c r="E22" i="1"/>
  <c r="E21" i="1"/>
  <c r="E20" i="1"/>
  <c r="E16" i="1"/>
  <c r="E13" i="1"/>
  <c r="E10" i="1"/>
  <c r="D19" i="1"/>
  <c r="C14" i="1"/>
  <c r="C19" i="1" s="1"/>
  <c r="C25" i="1" s="1"/>
  <c r="F23" i="1"/>
  <c r="F22" i="1"/>
  <c r="F21" i="1"/>
  <c r="F20" i="1"/>
  <c r="F16" i="1"/>
  <c r="F19" i="1" l="1"/>
  <c r="D25" i="1"/>
  <c r="F25" i="1" s="1"/>
  <c r="E19" i="1"/>
  <c r="E14" i="1"/>
  <c r="F14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<sst xmlns="http://schemas.openxmlformats.org/spreadsheetml/2006/main" count="28" uniqueCount="28">
  <si>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</si>
  <si>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</si>
  <si>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</si>
  <si>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</si>
  <si>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</si>
  <si>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</si>
  <si>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</si>
  <si>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</si>
  <si>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</si>
  <si>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</si>
  <si>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</si>
  <si>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</si>
  <si>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</si>
  <si>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</si>
  <si>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</si>
  <si>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</si>
  <si>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</si>
  <si>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</si>
  <si>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</si>
  <si>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</si>
  <si>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</si>
  <si>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«Куреговское» </t>
  </si>
  <si>
    <t>Доходы от уплаты акцизов на нефтепродукты</t>
  </si>
  <si>
    <t xml:space="preserve">                                            за 1 квартал 2021 года</t>
  </si>
  <si>
    <t>План  на 2021 г.</t>
  </si>
  <si>
    <t>План  на   1 кв.     2021 г.</t>
  </si>
  <si>
    <t>Испол.      за 1 кв. 2021г.</t>
  </si>
  <si>
    <t>Прочие неналоговые доходы (средства самообложения граждан)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</si>
</sst>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2" fontId="6" fillId="0" borderId="1" xfId="0" applyNumberFormat="1" applyFont="1" applyBorder="1"/>
    <xf numFmtId="2" fontId="7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C20" sqref="C20:C24"/>
    </sheetView>
  </sheetViews>
  <sheetFormatPr defaultRowHeight="15" x14ac:dyDescent="0.25"/>
  <cols>
    <col min="1" max="1" width="30.28515625" customWidth="1"/>
    <col min="2" max="2" width="11.1406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21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23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B8+B11+B12</f>
        <v>380</v>
      </c>
      <c r="C7" s="10">
        <f>C8+C9+C10+C11+C12+C13</f>
        <v>66</v>
      </c>
      <c r="D7" s="11">
        <f>D8+D9+D10+D11+D12+D13</f>
        <v>167.2</v>
      </c>
      <c r="E7" s="11">
        <f>D7-C7</f>
        <v>101.19999999999999</v>
      </c>
      <c r="F7" s="12">
        <f>D7/C7</f>
        <v>2.5333333333333332</v>
      </c>
    </row>
    <row r="8" spans="1:11" x14ac:dyDescent="0.25">
      <c r="A8" s="13" t="s">
        <v>5</v>
      </c>
      <c r="B8" s="23">
        <v>138</v>
      </c>
      <c r="C8" s="13">
        <v>29</v>
      </c>
      <c r="D8" s="13">
        <v>29.9</v>
      </c>
      <c r="E8" s="10">
        <f>D8-C8</f>
        <v>0.89999999999999858</v>
      </c>
      <c r="F8" s="12">
        <f>D8/C8</f>
        <v>1.0310344827586206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18.75" hidden="1" customHeight="1" x14ac:dyDescent="0.25">
      <c r="A10" s="14" t="s">
        <v>6</v>
      </c>
      <c r="B10" s="24"/>
      <c r="C10" s="13"/>
      <c r="D10" s="13"/>
      <c r="E10" s="10">
        <f t="shared" ref="E10:E23" si="0">D10-C10</f>
        <v>0</v>
      </c>
      <c r="F10" s="12">
        <v>0</v>
      </c>
    </row>
    <row r="11" spans="1:11" x14ac:dyDescent="0.25">
      <c r="A11" s="14" t="s">
        <v>18</v>
      </c>
      <c r="B11" s="24">
        <v>19</v>
      </c>
      <c r="C11" s="13">
        <v>1</v>
      </c>
      <c r="D11" s="13">
        <v>0.1</v>
      </c>
      <c r="E11" s="10">
        <f>D11-C11</f>
        <v>-0.9</v>
      </c>
      <c r="F11" s="12">
        <f>D11/C11</f>
        <v>0.1</v>
      </c>
    </row>
    <row r="12" spans="1:11" x14ac:dyDescent="0.25">
      <c r="A12" s="14" t="s">
        <v>19</v>
      </c>
      <c r="B12" s="24">
        <v>223</v>
      </c>
      <c r="C12" s="13">
        <v>36</v>
      </c>
      <c r="D12" s="13">
        <v>137.19999999999999</v>
      </c>
      <c r="E12" s="10">
        <f>D12-C12</f>
        <v>101.19999999999999</v>
      </c>
      <c r="F12" s="12">
        <f>D12/C12</f>
        <v>3.8111111111111109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40.299999999999997</v>
      </c>
      <c r="C14" s="10">
        <f>C15+C16+C17+C18</f>
        <v>40.299999999999997</v>
      </c>
      <c r="D14" s="10">
        <f>D15+D16+D17+D18</f>
        <v>46.55</v>
      </c>
      <c r="E14" s="10">
        <f t="shared" si="0"/>
        <v>6.25</v>
      </c>
      <c r="F14" s="12">
        <f t="shared" ref="F14:F23" si="1">D14/C14</f>
        <v>1.1550868486352357</v>
      </c>
    </row>
    <row r="15" spans="1:11" ht="38.25" x14ac:dyDescent="0.25">
      <c r="A15" s="14" t="s">
        <v>20</v>
      </c>
      <c r="B15" s="23">
        <v>0</v>
      </c>
      <c r="C15" s="13">
        <v>0</v>
      </c>
      <c r="D15" s="13">
        <v>6.25</v>
      </c>
      <c r="E15" s="10">
        <f>D15-C15</f>
        <v>6.25</v>
      </c>
      <c r="F15" s="12">
        <v>0</v>
      </c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x14ac:dyDescent="0.25">
      <c r="A18" s="14" t="s">
        <v>27</v>
      </c>
      <c r="B18" s="23">
        <v>40.299999999999997</v>
      </c>
      <c r="C18" s="13">
        <v>40.299999999999997</v>
      </c>
      <c r="D18" s="13">
        <v>40.299999999999997</v>
      </c>
      <c r="E18" s="10">
        <f>D18-C18</f>
        <v>0</v>
      </c>
      <c r="F18" s="12">
        <f>D18/C18</f>
        <v>1</v>
      </c>
    </row>
    <row r="19" spans="1:6" x14ac:dyDescent="0.25">
      <c r="A19" s="15" t="s">
        <v>11</v>
      </c>
      <c r="B19" s="25">
        <f>B7+B14</f>
        <v>420.3</v>
      </c>
      <c r="C19" s="10">
        <f>C7+C14</f>
        <v>106.3</v>
      </c>
      <c r="D19" s="29">
        <f>D7+D14</f>
        <v>213.75</v>
      </c>
      <c r="E19" s="11">
        <f>D19-C19</f>
        <v>107.45</v>
      </c>
      <c r="F19" s="12">
        <f>D19/C19</f>
        <v>2.0108184383819379</v>
      </c>
    </row>
    <row r="20" spans="1:6" x14ac:dyDescent="0.25">
      <c r="A20" s="16" t="s">
        <v>12</v>
      </c>
      <c r="B20" s="26">
        <v>921.8</v>
      </c>
      <c r="C20" s="16">
        <v>230.1</v>
      </c>
      <c r="D20" s="16">
        <v>230.1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26">
        <v>102.3</v>
      </c>
      <c r="C21" s="16">
        <v>16.77</v>
      </c>
      <c r="D21" s="16">
        <v>16.77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14</v>
      </c>
      <c r="B22" s="26"/>
      <c r="C22" s="16"/>
      <c r="D22" s="16"/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15</v>
      </c>
      <c r="B23" s="26">
        <v>805.8</v>
      </c>
      <c r="C23" s="16">
        <v>341</v>
      </c>
      <c r="D23" s="16">
        <v>341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16</v>
      </c>
      <c r="B24" s="26">
        <v>0</v>
      </c>
      <c r="C24" s="16">
        <v>0</v>
      </c>
      <c r="D24" s="16">
        <v>-37.979999999999997</v>
      </c>
      <c r="E24" s="17">
        <f>D24-C24</f>
        <v>-37.979999999999997</v>
      </c>
      <c r="F24" s="18">
        <v>0</v>
      </c>
    </row>
    <row r="25" spans="1:6" s="21" customFormat="1" ht="12.75" x14ac:dyDescent="0.2">
      <c r="A25" s="20" t="s">
        <v>17</v>
      </c>
      <c r="B25" s="27">
        <f>SUM(B19:B24)</f>
        <v>2250.1999999999998</v>
      </c>
      <c r="C25" s="20">
        <f>C19+C20+C21++C22+C23+C24</f>
        <v>694.17</v>
      </c>
      <c r="D25" s="30">
        <f>D19+D20+D21+D22+D23+D24</f>
        <v>763.64</v>
      </c>
      <c r="E25" s="17">
        <f t="shared" ref="E25" si="2">D25-C25</f>
        <v>69.470000000000027</v>
      </c>
      <c r="F25" s="18">
        <f>D25/C25</f>
        <v>1.1000763501735886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2021-05-13T07:18:34Z</dcterms:modified>
</cp:coreProperties>
</file>